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2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ontrato 20-2018" sheetId="1" state="visible" r:id="rId2"/>
    <sheet name="FALTAS " sheetId="2" state="visible" r:id="rId3"/>
  </sheets>
  <definedNames>
    <definedName function="false" hidden="false" localSheetId="0" name="_xlnm.Print_Area" vbProcedure="false">'Contrato 20-2018'!$B$1:$N$112</definedName>
    <definedName function="false" hidden="false" localSheetId="0" name="_xlnm.Print_Titles" vbProcedure="false">'Contrato 20-2018'!$8:$15</definedName>
    <definedName function="false" hidden="false" localSheetId="1" name="_xlnm.Print_Area" vbProcedure="false">'FALTAS '!$A$1:$D$14</definedName>
    <definedName function="false" hidden="true" localSheetId="1" name="_xlnm._FilterDatabase" vbProcedure="false">'FALTAS '!$A$1:$D$73</definedName>
    <definedName function="false" hidden="false" name="Excel_BuiltIn_Print_Area_1" vbProcedure="false">#REF!</definedName>
    <definedName function="false" hidden="false" name="Excel_BuiltIn_Print_Area_1_1" vbProcedure="false">#REF!</definedName>
    <definedName function="false" hidden="false" name="Excel_BuiltIn_Print_Area_2" vbProcedure="false">#REF!</definedName>
    <definedName function="false" hidden="false" name="Excel_BuiltIn_Print_Area_2_1" vbProcedure="false">#REF!</definedName>
    <definedName function="false" hidden="false" name="Excel_BuiltIn_Print_Area_3" vbProcedure="false">#REF!</definedName>
    <definedName function="false" hidden="false" name="Excel_BuiltIn_Print_Area_3_1" vbProcedure="false">#REF!</definedName>
    <definedName function="false" hidden="false" name="Excel_BuiltIn_Print_Area_3_1_1" vbProcedure="false">#REF!</definedName>
    <definedName function="false" hidden="false" name="Excel_BuiltIn_Print_Area_3_1_1_1" vbProcedure="false">#REF!</definedName>
    <definedName function="false" hidden="false" name="Excel_BuiltIn__FilterDatabase_1" vbProcedure="false">#REF!</definedName>
    <definedName function="false" hidden="false" name="Excel_BuiltIn__FilterDatabase_1_1" vbProcedure="false">#REF!</definedName>
    <definedName function="false" hidden="false" name="Excel_BuiltIn__FilterDatabase_1_1_1" vbProcedure="false">#REF!</definedName>
    <definedName function="false" hidden="false" name="Excel_BuiltIn__FilterDatabase_1_1_1_1" vbProcedure="false">#REF!</definedName>
    <definedName function="false" hidden="false" name="Excel_BuiltIn__FilterDatabase_1_1_1_1_1" vbProcedure="false">#REF!</definedName>
    <definedName function="false" hidden="false" name="Excel_BuiltIn__FilterDatabase_2" vbProcedure="false">#REF!</definedName>
    <definedName function="false" hidden="false" name="Excel_BuiltIn__FilterDatabase_2_1" vbProcedure="false">#REF!</definedName>
    <definedName function="false" hidden="false" name="HTML_CodePage" vbProcedure="false">1252</definedName>
    <definedName function="false" hidden="false" name="HTML_Control" vbProcedure="false">{"'SERVI-SAN (2)'!$G$56:$H$56","'SERVI-SAN (2)'!$G$56:$H$56"}</definedName>
    <definedName function="false" hidden="false" name="HTML_Description" vbProcedure="false">""</definedName>
    <definedName function="false" hidden="false" name="HTML_Email" vbProcedure="false">""</definedName>
    <definedName function="false" hidden="false" name="HTML_Header" vbProcedure="false">"SERVI-SAN (2)"</definedName>
    <definedName function="false" hidden="false" name="HTML_LastUpdate" vbProcedure="false">"13/09/2000"</definedName>
    <definedName function="false" hidden="false" name="HTML_LineAfter" vbProcedure="false">0</definedName>
    <definedName function="false" hidden="false" name="HTML_LineBefore" vbProcedure="false">0</definedName>
    <definedName function="false" hidden="false" name="HTML_Name" vbProcedure="false">"José Osvaldo Alvares de Andrade"</definedName>
    <definedName function="false" hidden="false" name="HTML_OBDlg2" vbProcedure="false">1</definedName>
    <definedName function="false" hidden="false" name="HTML_OBDlg4" vbProcedure="false">1</definedName>
    <definedName function="false" hidden="false" name="HTML_OS" vbProcedure="false">0</definedName>
    <definedName function="false" hidden="false" name="HTML_PathFile" vbProcedure="false">"C:\Meus documentos\Imagens\MeuHTML.htm"</definedName>
    <definedName function="false" hidden="false" name="HTML_Title" vbProcedure="false">"002-00 e 003-00"</definedName>
    <definedName function="false" hidden="false" name="Payment_Needed" vbProcedure="false">"Pagamento necessário"</definedName>
    <definedName function="false" hidden="false" name="poços" vbProcedure="false">#REF!</definedName>
    <definedName function="false" hidden="false" name="Reimbursement" vbProcedure="false">"Reembolso"</definedName>
    <definedName function="false" hidden="false" name="_1Excel_BuiltIn_Print_Area_1_1" vbProcedure="false">#REF!</definedName>
    <definedName function="false" hidden="false" name="_2Excel_BuiltIn_Print_Area_3_1" vbProcedure="false">#REF!</definedName>
    <definedName function="false" hidden="false" name="__xlnm_Print_Area_2" vbProcedure="false">#REF!</definedName>
    <definedName function="false" hidden="false" localSheetId="0" name="HTML_Control" vbProcedure="false">{"'SERVI-SAN (2)'!$G$56:$H$56","'SERVI-SAN (2)'!$G$56:$H$56"}</definedName>
    <definedName function="false" hidden="false" localSheetId="0" name="_xlnm.Print_Area" vbProcedure="false">'Contrato 20-2018'!$B$1:$N$112</definedName>
    <definedName function="false" hidden="false" localSheetId="0" name="_xlnm.Print_Titles" vbProcedure="false">'Contrato 20-2018'!$8:$15</definedName>
    <definedName function="false" hidden="false" localSheetId="1" name="_xlnm.Print_Area" vbProcedure="false">'FALTAS '!$A$1:$D$14</definedName>
    <definedName function="false" hidden="false" localSheetId="1" name="_xlnm._FilterDatabase" vbProcedure="false">'FALTAS '!$A$1:$D$73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<sst xmlns="http://schemas.openxmlformats.org/spreadsheetml/2006/main" count="197" uniqueCount="107">
  <si>
    <t xml:space="preserve">Ao</t>
  </si>
  <si>
    <t xml:space="preserve">Instituto Federal de Educação, Ciência e Tecnologia do Sudeste de Minas Gerais</t>
  </si>
  <si>
    <t xml:space="preserve">Campus Barbacena</t>
  </si>
  <si>
    <t xml:space="preserve">Pregão Eletrônico nº 05/2018</t>
  </si>
  <si>
    <t xml:space="preserve">Processo nº:  23355.003422/2018-50</t>
  </si>
  <si>
    <t xml:space="preserve">Contrato nº:  08/2018</t>
  </si>
  <si>
    <t xml:space="preserve">Empresa: GestServi - Gestão e Terceirização de Mão de Obra Eireli</t>
  </si>
  <si>
    <t xml:space="preserve">PLANILHA DE FATURAMENTO JANEIRO/19 - CONFORME NOTA FISCAL </t>
  </si>
  <si>
    <t xml:space="preserve">MÊS DE REFERÊNCIA</t>
  </si>
  <si>
    <t xml:space="preserve">Janeiro/2019</t>
  </si>
  <si>
    <t xml:space="preserve">TOTAL DE DIAS DO PERÍODO (CONSIDERADO)</t>
  </si>
  <si>
    <t xml:space="preserve">PERÍODO CONSIDERADO P/FATURAMENTO</t>
  </si>
  <si>
    <t xml:space="preserve">01/01/2019 a 31/01/2019</t>
  </si>
  <si>
    <t xml:space="preserve">PERÍODO CONSIDERADO PARA FALTAS</t>
  </si>
  <si>
    <r>
      <rPr>
        <b val="true"/>
        <sz val="10"/>
        <rFont val="Arial"/>
        <family val="2"/>
        <charset val="1"/>
      </rPr>
      <t xml:space="preserve">Faxineiro 44 Hs / Segunda à Sábado / Àrea Interna (Insalubre) - </t>
    </r>
    <r>
      <rPr>
        <b val="true"/>
        <sz val="10"/>
        <color rgb="FFFF0000"/>
        <rFont val="Arial"/>
        <family val="2"/>
        <charset val="1"/>
      </rPr>
      <t xml:space="preserve">MÁXIMO 04</t>
    </r>
  </si>
  <si>
    <t xml:space="preserve">NOME</t>
  </si>
  <si>
    <t xml:space="preserve">DATA ADMISSÃO</t>
  </si>
  <si>
    <t xml:space="preserve">OBSERVAÇÕES/VA = VALE ALIMENTAÇÃO VT=VALE TRANSPORTE</t>
  </si>
  <si>
    <t xml:space="preserve">REMUNERAÇÃO</t>
  </si>
  <si>
    <t xml:space="preserve">VALOR UNITÁRIO</t>
  </si>
  <si>
    <t xml:space="preserve">DIAS TRABALHADOS</t>
  </si>
  <si>
    <t xml:space="preserve">FALTAS</t>
  </si>
  <si>
    <t xml:space="preserve">ATESTADOS</t>
  </si>
  <si>
    <t xml:space="preserve">TOTAL</t>
  </si>
  <si>
    <t xml:space="preserve">VA -22 Dias e VT 26 dias</t>
  </si>
  <si>
    <t xml:space="preserve">SUBTOTAL</t>
  </si>
  <si>
    <r>
      <rPr>
        <b val="true"/>
        <sz val="10"/>
        <rFont val="Arial"/>
        <family val="2"/>
        <charset val="1"/>
      </rPr>
      <t xml:space="preserve">Faxineiro 44 Hs / Segunda à Sábado / Àrea Interna - </t>
    </r>
    <r>
      <rPr>
        <b val="true"/>
        <sz val="10"/>
        <color rgb="FFFF0000"/>
        <rFont val="Arial"/>
        <family val="2"/>
        <charset val="1"/>
      </rPr>
      <t xml:space="preserve">MÁXIMO 19</t>
    </r>
  </si>
  <si>
    <t xml:space="preserve">CONSERTAR VA PARA 18 DIAS-</t>
  </si>
  <si>
    <t xml:space="preserve">DEMISSÃO / OBS</t>
  </si>
  <si>
    <t xml:space="preserve">OBSERVAÇÃO</t>
  </si>
  <si>
    <t xml:space="preserve">ALESSANDRA MONICA CAMPOS</t>
  </si>
  <si>
    <t xml:space="preserve">VA 22dias - VT 23 dias</t>
  </si>
  <si>
    <t xml:space="preserve">FALTA DE 04 HORAS 18/01/19, COBERTURA MARLENE</t>
  </si>
  <si>
    <t xml:space="preserve">ANTONIA IZABEL FERREIRA DE CASTRO NÃO TEM VT</t>
  </si>
  <si>
    <t xml:space="preserve">VA 22dias – não recebe Vt</t>
  </si>
  <si>
    <t xml:space="preserve">DANIELA DE FATIMA FIDELIS</t>
  </si>
  <si>
    <t xml:space="preserve">FLAVIA APARECIDA DA SILVA</t>
  </si>
  <si>
    <t xml:space="preserve">FALTA DE 04 HORAS 02/01/19, COBERTURA DANIELE FIDELIS</t>
  </si>
  <si>
    <t xml:space="preserve">JOAQUIM LINO COELHO </t>
  </si>
  <si>
    <t xml:space="preserve">JONATHAN FERNANDO DA COSTA </t>
  </si>
  <si>
    <t xml:space="preserve">VA 0 – VT 0</t>
  </si>
  <si>
    <t xml:space="preserve">DEMITIDO</t>
  </si>
  <si>
    <t xml:space="preserve">ELISANGELA APARECIDA DE OLIVEIRA</t>
  </si>
  <si>
    <t xml:space="preserve">FALTA DE  29/01/19, COBERTURA ANTONIA</t>
  </si>
  <si>
    <t xml:space="preserve">LUCIENE DAS GRAÇAS AMORIM</t>
  </si>
  <si>
    <t xml:space="preserve">VA 22dias - VT 26 dias</t>
  </si>
  <si>
    <t xml:space="preserve">PORQUE RECEBEU 26 VA E 27 VT?</t>
  </si>
  <si>
    <t xml:space="preserve">MAISA APARECIDA DOS ANJOS</t>
  </si>
  <si>
    <t xml:space="preserve">MARCIA HELENA FRANCISCO GAVA</t>
  </si>
  <si>
    <t xml:space="preserve">FALTA DE  08/01/19, COBERTURA ANTONIA</t>
  </si>
  <si>
    <t xml:space="preserve">MARIA DE FATIMA GARCIA não tem VT</t>
  </si>
  <si>
    <t xml:space="preserve">RECEBE VT?</t>
  </si>
  <si>
    <t xml:space="preserve">MARIA LUZIA SABINO FERREIRA porque está 25 VA E 40 VT</t>
  </si>
  <si>
    <t xml:space="preserve">PORQUE RECEBEU 46 VT?</t>
  </si>
  <si>
    <t xml:space="preserve">MARLENE MARQUES DA SILVA</t>
  </si>
  <si>
    <t xml:space="preserve">MIRIAM MARCIA DA COSTA</t>
  </si>
  <si>
    <t xml:space="preserve">MISLAINE MORAIS DE OLIVEIRA</t>
  </si>
  <si>
    <t xml:space="preserve">ROSANGELA DOS REIS</t>
  </si>
  <si>
    <t xml:space="preserve">VALERIA FERREIRA DE MELO</t>
  </si>
  <si>
    <t xml:space="preserve">VANIA APARECIDA MATEUS não tem VT</t>
  </si>
  <si>
    <t xml:space="preserve">VIVIANE EVANILDA DOS SANTOS SILVA</t>
  </si>
  <si>
    <r>
      <rPr>
        <b val="true"/>
        <sz val="10"/>
        <rFont val="Arial"/>
        <family val="2"/>
        <charset val="1"/>
      </rPr>
      <t xml:space="preserve">Faxineiro 44 Hs / Segunda à Sábado / Súmula -</t>
    </r>
    <r>
      <rPr>
        <b val="true"/>
        <sz val="10"/>
        <color rgb="FFFF0000"/>
        <rFont val="Arial"/>
        <family val="2"/>
        <charset val="1"/>
      </rPr>
      <t xml:space="preserve"> MÁXIMO 04</t>
    </r>
    <r>
      <rPr>
        <b val="true"/>
        <sz val="10"/>
        <rFont val="Arial"/>
        <family val="2"/>
        <charset val="1"/>
      </rPr>
      <t xml:space="preserve">/insalubridade 40%</t>
    </r>
  </si>
  <si>
    <t xml:space="preserve">EDSON TARCISIO DE ALMEIDA não tem comprovante de VT</t>
  </si>
  <si>
    <t xml:space="preserve">VA 22 dias – não recebe Vt</t>
  </si>
  <si>
    <t xml:space="preserve">LILIA EMILIA VICENTINO</t>
  </si>
  <si>
    <t xml:space="preserve">VA 22 dias - VT 26 dias</t>
  </si>
  <si>
    <t xml:space="preserve">MARIA SILVANEA PROSPERO ANASTACIO</t>
  </si>
  <si>
    <t xml:space="preserve">VIVIANE IRISLEIA FAUSTINO DE ASSIS JULIO</t>
  </si>
  <si>
    <r>
      <rPr>
        <b val="true"/>
        <sz val="10"/>
        <rFont val="Arial"/>
        <family val="2"/>
        <charset val="1"/>
      </rPr>
      <t xml:space="preserve">Faxineiro 44 Hs / Segunda à Sábado / Esquadria - </t>
    </r>
    <r>
      <rPr>
        <b val="true"/>
        <sz val="10"/>
        <color rgb="FFFF0000"/>
        <rFont val="Arial"/>
        <family val="2"/>
        <charset val="1"/>
      </rPr>
      <t xml:space="preserve">MÁXIMO 01</t>
    </r>
  </si>
  <si>
    <r>
      <rPr>
        <b val="true"/>
        <sz val="10"/>
        <rFont val="Arial"/>
        <family val="2"/>
        <charset val="1"/>
      </rPr>
      <t xml:space="preserve">Servente 12x36 - Diurno (Piscina) - </t>
    </r>
    <r>
      <rPr>
        <b val="true"/>
        <sz val="10"/>
        <color rgb="FFFF0000"/>
        <rFont val="Arial"/>
        <family val="2"/>
        <charset val="1"/>
      </rPr>
      <t xml:space="preserve">MÁXIMO 02</t>
    </r>
  </si>
  <si>
    <r>
      <rPr>
        <b val="true"/>
        <sz val="10"/>
        <rFont val="Arial"/>
        <family val="2"/>
        <charset val="1"/>
      </rPr>
      <t xml:space="preserve">Supervisor 44 Hs / Segunda à Sábado - </t>
    </r>
    <r>
      <rPr>
        <b val="true"/>
        <sz val="10"/>
        <color rgb="FFFF0000"/>
        <rFont val="Arial"/>
        <family val="2"/>
        <charset val="1"/>
      </rPr>
      <t xml:space="preserve">MÁXIMO 01</t>
    </r>
  </si>
  <si>
    <t xml:space="preserve">OTAVIA CRISTINA DE ALMEIDA</t>
  </si>
  <si>
    <t xml:space="preserve">VT 22 dias</t>
  </si>
  <si>
    <t xml:space="preserve">RESUMO - FATURAMENTO</t>
  </si>
  <si>
    <t xml:space="preserve">FUNÇÃO</t>
  </si>
  <si>
    <t xml:space="preserve">Nº Faltas</t>
  </si>
  <si>
    <t xml:space="preserve">Nº Atestados</t>
  </si>
  <si>
    <t xml:space="preserve">Nº Terceirizados</t>
  </si>
  <si>
    <t xml:space="preserve">RESUMO PARA RETENÇÃO - CONTA VINCULADA</t>
  </si>
  <si>
    <t xml:space="preserve">TOTAL DA REMUNERAÇÃO</t>
  </si>
  <si>
    <t xml:space="preserve">13º Salário 8,33%</t>
  </si>
  <si>
    <t xml:space="preserve">Férias + 1/3 12,10%</t>
  </si>
  <si>
    <t xml:space="preserve">Adicional FGTS 5,00%</t>
  </si>
  <si>
    <t xml:space="preserve">Grupo "A" S/ Férias e 13º Salário 7,60%</t>
  </si>
  <si>
    <t xml:space="preserve">TOTAIS</t>
  </si>
  <si>
    <t xml:space="preserve">REG</t>
  </si>
  <si>
    <t xml:space="preserve">PERIODO </t>
  </si>
  <si>
    <t xml:space="preserve">COBRIMENTO DA FALTA </t>
  </si>
  <si>
    <t xml:space="preserve">        V.T  </t>
  </si>
  <si>
    <t xml:space="preserve">ALESSANDRA MONICA </t>
  </si>
  <si>
    <t xml:space="preserve">18/01/2019    / 4 HORAS </t>
  </si>
  <si>
    <t xml:space="preserve">MARLENE MARQUES</t>
  </si>
  <si>
    <t xml:space="preserve">NÃO</t>
  </si>
  <si>
    <t xml:space="preserve">ELISANGELA APARECIDA </t>
  </si>
  <si>
    <t xml:space="preserve">29/01/2019  /  8 HORAS </t>
  </si>
  <si>
    <t xml:space="preserve">ANTONIA IZABEL </t>
  </si>
  <si>
    <t xml:space="preserve">FLAVIA APARECIDA </t>
  </si>
  <si>
    <t xml:space="preserve">02/01/2019 / 4 HORAS</t>
  </si>
  <si>
    <t xml:space="preserve">DANIELA FIDELIS </t>
  </si>
  <si>
    <t xml:space="preserve">MARCIA HELENA </t>
  </si>
  <si>
    <t xml:space="preserve">08/01/2019  /  8 HORAS </t>
  </si>
  <si>
    <t xml:space="preserve">MARIA LUZIA </t>
  </si>
  <si>
    <t xml:space="preserve">02/01/2019  /  4 HORAS  </t>
  </si>
  <si>
    <t xml:space="preserve">VANIA MATEUS </t>
  </si>
  <si>
    <t xml:space="preserve">31/01/2019  /  8 HORAS </t>
  </si>
  <si>
    <t xml:space="preserve">SIM</t>
  </si>
  <si>
    <t xml:space="preserve">OBS: FALTA DE JANEIRO 2019</t>
  </si>
</sst>
</file>

<file path=xl/styles.xml><?xml version="1.0" encoding="utf-8"?>
<styleSheet xmlns="http://schemas.openxmlformats.org/spreadsheetml/2006/main">
  <numFmts count="11">
    <numFmt numFmtId="164" formatCode="General"/>
    <numFmt numFmtId="165" formatCode="_-&quot;R$ &quot;* #,##0_-;&quot;-R$ &quot;* #,##0_-;_-&quot;R$ &quot;* \-_-;_-@_-"/>
    <numFmt numFmtId="166" formatCode="_(&quot;R$ &quot;* #,##0.00000_);_(&quot;R$ &quot;* \(#,##0.00000\);_(&quot;R$ &quot;* \-??_);_(@_)"/>
    <numFmt numFmtId="167" formatCode="_(&quot;R$ &quot;* #,##0.00_);_(&quot;R$ &quot;* \(#,##0.00\);_(&quot;R$ &quot;* \-??_);_(@_)"/>
    <numFmt numFmtId="168" formatCode="DD/MM/YY;@"/>
    <numFmt numFmtId="169" formatCode="@"/>
    <numFmt numFmtId="170" formatCode="D/M/YYYY"/>
    <numFmt numFmtId="171" formatCode="_-* #,##0.00_-;\-* #,##0.00_-;_-* \-??_-;_-@_-"/>
    <numFmt numFmtId="172" formatCode="#,##0.00"/>
    <numFmt numFmtId="173" formatCode="D/M/YYYY"/>
    <numFmt numFmtId="174" formatCode="##0000"/>
  </numFmts>
  <fonts count="3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24"/>
      <color rgb="FF000000"/>
      <name val="Calibri"/>
      <family val="2"/>
      <charset val="1"/>
    </font>
    <font>
      <sz val="18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sz val="10"/>
      <color rgb="FF333333"/>
      <name val="Calibri"/>
      <family val="2"/>
      <charset val="1"/>
    </font>
    <font>
      <i val="true"/>
      <sz val="10"/>
      <color rgb="FF808080"/>
      <name val="Calibri"/>
      <family val="2"/>
      <charset val="1"/>
    </font>
    <font>
      <sz val="10"/>
      <color rgb="FF006600"/>
      <name val="Calibri"/>
      <family val="2"/>
      <charset val="1"/>
    </font>
    <font>
      <sz val="10"/>
      <color rgb="FF996600"/>
      <name val="Calibri"/>
      <family val="2"/>
      <charset val="1"/>
    </font>
    <font>
      <sz val="10"/>
      <color rgb="FFCC0000"/>
      <name val="Calibri"/>
      <family val="2"/>
      <charset val="1"/>
    </font>
    <font>
      <b val="true"/>
      <sz val="10"/>
      <color rgb="FFFFFFFF"/>
      <name val="Calibri"/>
      <family val="2"/>
      <charset val="1"/>
    </font>
    <font>
      <b val="true"/>
      <sz val="10"/>
      <color rgb="FF000000"/>
      <name val="Calibri"/>
      <family val="2"/>
      <charset val="1"/>
    </font>
    <font>
      <sz val="10"/>
      <color rgb="FFFFFFFF"/>
      <name val="Calibri"/>
      <family val="2"/>
      <charset val="1"/>
    </font>
    <font>
      <sz val="10"/>
      <name val="Arial"/>
      <family val="2"/>
      <charset val="1"/>
    </font>
    <font>
      <sz val="10"/>
      <color rgb="FF0000FF"/>
      <name val="Arial"/>
      <family val="2"/>
      <charset val="1"/>
    </font>
    <font>
      <b val="true"/>
      <sz val="10"/>
      <name val="Arial"/>
      <family val="2"/>
      <charset val="1"/>
    </font>
    <font>
      <sz val="10"/>
      <color rgb="FF000000"/>
      <name val="Calibri"/>
      <family val="2"/>
      <charset val="1"/>
    </font>
    <font>
      <sz val="10"/>
      <name val="Calibri"/>
      <family val="2"/>
      <charset val="1"/>
    </font>
    <font>
      <b val="true"/>
      <u val="single"/>
      <sz val="10"/>
      <color rgb="FF0000FF"/>
      <name val="Arial"/>
      <family val="2"/>
      <charset val="1"/>
    </font>
    <font>
      <u val="single"/>
      <sz val="10"/>
      <color rgb="FF0000FF"/>
      <name val="Arial"/>
      <family val="2"/>
      <charset val="1"/>
    </font>
    <font>
      <sz val="10"/>
      <color rgb="FFFF0000"/>
      <name val="Arial"/>
      <family val="2"/>
      <charset val="1"/>
    </font>
    <font>
      <b val="true"/>
      <sz val="10"/>
      <color rgb="FFFF0000"/>
      <name val="Arial"/>
      <family val="2"/>
      <charset val="1"/>
    </font>
    <font>
      <sz val="10"/>
      <color rgb="FF000000"/>
      <name val="Arial"/>
      <family val="2"/>
      <charset val="1"/>
    </font>
    <font>
      <sz val="12"/>
      <color rgb="FFED1C24"/>
      <name val="Arial"/>
      <family val="2"/>
      <charset val="1"/>
    </font>
    <font>
      <b val="true"/>
      <sz val="10"/>
      <name val="Arial"/>
      <family val="2"/>
    </font>
    <font>
      <b val="true"/>
      <sz val="10"/>
      <color rgb="FF333333"/>
      <name val="Arial"/>
      <family val="2"/>
      <charset val="1"/>
    </font>
    <font>
      <b val="true"/>
      <sz val="10"/>
      <color rgb="FF000000"/>
      <name val="Arial"/>
      <family val="2"/>
      <charset val="1"/>
    </font>
    <font>
      <b val="true"/>
      <sz val="11"/>
      <color rgb="FF44546A"/>
      <name val="Calibri"/>
      <family val="2"/>
      <charset val="1"/>
    </font>
    <font>
      <b val="true"/>
      <sz val="13"/>
      <color rgb="FF44546A"/>
      <name val="Calibri"/>
      <family val="2"/>
      <charset val="1"/>
    </font>
    <font>
      <sz val="11"/>
      <color rgb="FF9C6500"/>
      <name val="Calibri"/>
      <family val="2"/>
      <charset val="1"/>
    </font>
    <font>
      <b val="true"/>
      <sz val="8"/>
      <color rgb="FF000000"/>
      <name val="Calibri"/>
      <family val="2"/>
      <charset val="1"/>
    </font>
    <font>
      <sz val="11"/>
      <color rgb="FF006100"/>
      <name val="Calibri"/>
      <family val="2"/>
      <charset val="1"/>
    </font>
  </fonts>
  <fills count="18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CCFFCC"/>
        <bgColor rgb="FFC6EFCE"/>
      </patternFill>
    </fill>
    <fill>
      <patternFill patternType="solid">
        <fgColor rgb="FFFFCCCC"/>
        <bgColor rgb="FFFFE5CA"/>
      </patternFill>
    </fill>
    <fill>
      <patternFill patternType="solid">
        <fgColor rgb="FFCC0000"/>
        <bgColor rgb="FFFF0000"/>
      </patternFill>
    </fill>
    <fill>
      <patternFill patternType="solid">
        <fgColor rgb="FF000000"/>
        <bgColor rgb="FF00008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C6EFCE"/>
      </patternFill>
    </fill>
    <fill>
      <patternFill patternType="solid">
        <fgColor rgb="FFFFEB9C"/>
        <bgColor rgb="FFFFE699"/>
      </patternFill>
    </fill>
    <fill>
      <patternFill patternType="solid">
        <fgColor rgb="FFC6EFCE"/>
        <bgColor rgb="FFCCFFCC"/>
      </patternFill>
    </fill>
    <fill>
      <patternFill patternType="solid">
        <fgColor rgb="FFFFFFFF"/>
        <bgColor rgb="FFFFFFCC"/>
      </patternFill>
    </fill>
    <fill>
      <patternFill patternType="solid">
        <fgColor rgb="FFFFF200"/>
        <bgColor rgb="FFFFFF00"/>
      </patternFill>
    </fill>
    <fill>
      <patternFill patternType="solid">
        <fgColor rgb="FFFFFF00"/>
        <bgColor rgb="FFFFF200"/>
      </patternFill>
    </fill>
    <fill>
      <patternFill patternType="solid">
        <fgColor rgb="FFFFE5CA"/>
        <bgColor rgb="FFFFEB9C"/>
      </patternFill>
    </fill>
    <fill>
      <patternFill patternType="solid">
        <fgColor rgb="FFFF0000"/>
        <bgColor rgb="FFED1C24"/>
      </patternFill>
    </fill>
    <fill>
      <patternFill patternType="solid">
        <fgColor rgb="FF00FF00"/>
        <bgColor rgb="FF33CCCC"/>
      </patternFill>
    </fill>
    <fill>
      <patternFill patternType="solid">
        <fgColor rgb="FFFFE699"/>
        <bgColor rgb="FFFFEB9C"/>
      </patternFill>
    </fill>
  </fills>
  <borders count="29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/>
      <right/>
      <top/>
      <bottom style="medium">
        <color rgb="FF9DC3E6"/>
      </bottom>
      <diagonal/>
    </border>
    <border diagonalUp="false" diagonalDown="false">
      <left/>
      <right/>
      <top/>
      <bottom style="thick">
        <color rgb="FFADCDEA"/>
      </bottom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thin"/>
      <right/>
      <top style="thin"/>
      <bottom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 style="thin">
        <color rgb="FFFAA61A"/>
      </left>
      <right style="thin">
        <color rgb="FFFAA61A"/>
      </right>
      <top style="thin">
        <color rgb="FFFAA61A"/>
      </top>
      <bottom style="thin">
        <color rgb="FFFAA61A"/>
      </bottom>
      <diagonal/>
    </border>
    <border diagonalUp="false" diagonalDown="false">
      <left style="thin">
        <color rgb="FFFFF200"/>
      </left>
      <right style="thin">
        <color rgb="FFFFF200"/>
      </right>
      <top style="thin">
        <color rgb="FFFFF200"/>
      </top>
      <bottom style="thin">
        <color rgb="FFFFF200"/>
      </bottom>
      <diagonal/>
    </border>
    <border diagonalUp="false" diagonalDown="false">
      <left style="medium"/>
      <right style="medium"/>
      <top style="thin"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/>
      <right style="thin"/>
      <top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 style="thin"/>
      <top style="thin"/>
      <bottom style="thin"/>
      <diagonal/>
    </border>
  </borders>
  <cellStyleXfs count="44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7" fillId="2" borderId="1" applyFont="true" applyBorder="tru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3" borderId="0" applyFont="true" applyBorder="false" applyAlignment="true" applyProtection="false">
      <alignment horizontal="general" vertical="bottom" textRotation="0" wrapText="false" indent="0" shrinkToFit="false"/>
    </xf>
    <xf numFmtId="164" fontId="10" fillId="2" borderId="0" applyFont="true" applyBorder="false" applyAlignment="true" applyProtection="false">
      <alignment horizontal="general" vertical="bottom" textRotation="0" wrapText="false" indent="0" shrinkToFit="false"/>
    </xf>
    <xf numFmtId="164" fontId="11" fillId="4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5" borderId="0" applyFont="true" applyBorder="false" applyAlignment="true" applyProtection="false">
      <alignment horizontal="general" vertical="bottom" textRotation="0" wrapText="false" indent="0" shrinkToFit="false"/>
    </xf>
    <xf numFmtId="164" fontId="13" fillId="0" borderId="0" applyFont="true" applyBorder="false" applyAlignment="true" applyProtection="false">
      <alignment horizontal="general" vertical="bottom" textRotation="0" wrapText="false" indent="0" shrinkToFit="false"/>
    </xf>
    <xf numFmtId="164" fontId="14" fillId="6" borderId="0" applyFont="true" applyBorder="false" applyAlignment="true" applyProtection="false">
      <alignment horizontal="general" vertical="bottom" textRotation="0" wrapText="false" indent="0" shrinkToFit="false"/>
    </xf>
    <xf numFmtId="164" fontId="14" fillId="7" borderId="0" applyFont="true" applyBorder="false" applyAlignment="true" applyProtection="false">
      <alignment horizontal="general" vertical="bottom" textRotation="0" wrapText="false" indent="0" shrinkToFit="false"/>
    </xf>
    <xf numFmtId="164" fontId="13" fillId="8" borderId="0" applyFont="true" applyBorder="false" applyAlignment="true" applyProtection="false">
      <alignment horizontal="general" vertical="bottom" textRotation="0" wrapText="false" indent="0" shrinkToFit="false"/>
    </xf>
    <xf numFmtId="165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5" fillId="0" borderId="0" applyFont="true" applyBorder="false" applyAlignment="true" applyProtection="false">
      <alignment horizontal="general" vertical="bottom" textRotation="0" wrapText="false" indent="0" shrinkToFit="false"/>
    </xf>
    <xf numFmtId="164" fontId="29" fillId="0" borderId="2" applyFont="true" applyBorder="true" applyAlignment="true" applyProtection="false">
      <alignment horizontal="general" vertical="bottom" textRotation="0" wrapText="false" indent="0" shrinkToFit="false"/>
    </xf>
    <xf numFmtId="164" fontId="30" fillId="0" borderId="3" applyFont="true" applyBorder="true" applyAlignment="true" applyProtection="false">
      <alignment horizontal="general" vertical="bottom" textRotation="0" wrapText="false" indent="0" shrinkToFit="false"/>
    </xf>
    <xf numFmtId="164" fontId="31" fillId="9" borderId="0" applyFont="true" applyBorder="false" applyAlignment="true" applyProtection="false">
      <alignment horizontal="general" vertical="bottom" textRotation="0" wrapText="false" indent="0" shrinkToFit="false"/>
    </xf>
    <xf numFmtId="164" fontId="33" fillId="10" borderId="0" applyFont="true" applyBorder="false" applyAlignment="true" applyProtection="false">
      <alignment horizontal="general" vertical="bottom" textRotation="0" wrapText="false" indent="0" shrinkToFit="false"/>
    </xf>
  </cellStyleXfs>
  <cellXfs count="16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11" borderId="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11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7" fontId="17" fillId="12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11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8" fillId="11" borderId="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11" borderId="0" xfId="39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8" fillId="11" borderId="0" xfId="39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8" fontId="19" fillId="11" borderId="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18" fillId="11" borderId="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7" fillId="11" borderId="0" xfId="39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0" fillId="11" borderId="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11" borderId="0" xfId="39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7" fillId="11" borderId="0" xfId="39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0" fillId="11" borderId="0" xfId="39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1" fillId="11" borderId="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7" fillId="11" borderId="0" xfId="38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9" fillId="11" borderId="0" xfId="39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8" fontId="13" fillId="11" borderId="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7" fillId="11" borderId="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7" fillId="11" borderId="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7" fillId="11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7" fontId="22" fillId="11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11" borderId="4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9" fontId="17" fillId="11" borderId="5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17" fillId="11" borderId="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11" borderId="6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11" borderId="7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23" fillId="11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11" borderId="8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11" borderId="9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11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7" fillId="11" borderId="0" xfId="39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7" fillId="11" borderId="10" xfId="3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17" fillId="11" borderId="10" xfId="3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7" fillId="11" borderId="10" xfId="39" applyFont="true" applyBorder="true" applyAlignment="true" applyProtection="true">
      <alignment horizontal="justify" vertical="top" textRotation="0" wrapText="true" indent="0" shrinkToFit="false"/>
      <protection locked="true" hidden="false"/>
    </xf>
    <xf numFmtId="164" fontId="24" fillId="11" borderId="10" xfId="38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24" fillId="11" borderId="10" xfId="38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70" fontId="0" fillId="11" borderId="1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0" fillId="11" borderId="1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0" fillId="11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2" fillId="11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11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0" fillId="11" borderId="11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7" fontId="0" fillId="11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5" fillId="11" borderId="10" xfId="38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7" fillId="11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7" fillId="11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11" borderId="1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7" fillId="11" borderId="12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7" fillId="11" borderId="12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11" borderId="0" xfId="39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71" fontId="0" fillId="11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25" fillId="11" borderId="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11" borderId="13" xfId="3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11" borderId="14" xfId="39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70" fontId="0" fillId="11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0" fillId="13" borderId="10" xfId="3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0" fillId="11" borderId="15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7" fontId="0" fillId="11" borderId="16" xfId="39" applyFont="true" applyBorder="true" applyAlignment="true" applyProtection="true">
      <alignment horizontal="justify" vertical="top" textRotation="0" wrapText="false" indent="0" shrinkToFit="false"/>
      <protection locked="true" hidden="false"/>
    </xf>
    <xf numFmtId="164" fontId="0" fillId="14" borderId="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4" borderId="10" xfId="38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70" fontId="24" fillId="14" borderId="10" xfId="38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70" fontId="0" fillId="14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0" fillId="14" borderId="1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72" fontId="26" fillId="15" borderId="10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0" fillId="14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14" borderId="11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0" fillId="11" borderId="16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14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5" fillId="11" borderId="10" xfId="38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70" fontId="24" fillId="11" borderId="10" xfId="38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11" borderId="11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4" fillId="11" borderId="17" xfId="38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7" fontId="0" fillId="11" borderId="10" xfId="3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11" borderId="18" xfId="38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70" fontId="15" fillId="11" borderId="10" xfId="38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2" fillId="12" borderId="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4" fillId="16" borderId="10" xfId="38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70" fontId="24" fillId="16" borderId="10" xfId="38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70" fontId="0" fillId="16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24" fillId="16" borderId="1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0" fillId="16" borderId="10" xfId="3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4" fillId="16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4" fillId="16" borderId="11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0" fillId="16" borderId="15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22" fillId="11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22" fillId="12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22" fillId="11" borderId="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4" fillId="11" borderId="10" xfId="38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7" fontId="24" fillId="11" borderId="1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4" fillId="11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4" fillId="11" borderId="11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0" fillId="11" borderId="19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7" fillId="11" borderId="2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11" borderId="12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17" borderId="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17" borderId="10" xfId="38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15" fillId="17" borderId="10" xfId="38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70" fontId="0" fillId="17" borderId="1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0" fillId="17" borderId="1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0" fillId="17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17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0" fillId="17" borderId="11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70" fontId="15" fillId="11" borderId="10" xfId="38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12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7" fillId="11" borderId="11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11" borderId="10" xfId="39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70" fontId="0" fillId="11" borderId="10" xfId="39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0" fillId="11" borderId="10" xfId="39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71" fontId="0" fillId="11" borderId="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4" fillId="11" borderId="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7" fillId="11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4" fillId="11" borderId="0" xfId="39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27" fillId="11" borderId="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27" fillId="11" borderId="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17" fillId="11" borderId="1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11" borderId="1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7" fontId="0" fillId="11" borderId="1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7" fontId="17" fillId="11" borderId="10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0" fillId="11" borderId="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24" fillId="11" borderId="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28" fillId="11" borderId="0" xfId="39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7" fillId="11" borderId="14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11" borderId="6" xfId="3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17" fillId="11" borderId="10" xfId="3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7" fillId="11" borderId="7" xfId="3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7" fillId="11" borderId="0" xfId="3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0" fillId="11" borderId="7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0" fillId="11" borderId="0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11" borderId="21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7" fillId="11" borderId="22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7" fillId="11" borderId="23" xfId="39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7" fillId="11" borderId="24" xfId="39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7" fontId="28" fillId="11" borderId="0" xfId="3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9" fillId="0" borderId="0" xfId="37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9" fillId="0" borderId="25" xfId="37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9" fillId="0" borderId="10" xfId="37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9" fillId="13" borderId="10" xfId="37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9" fillId="13" borderId="25" xfId="37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9" fillId="0" borderId="10" xfId="4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9" fillId="0" borderId="10" xfId="41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9" fillId="0" borderId="10" xfId="4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73" fontId="19" fillId="0" borderId="10" xfId="4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9" fillId="0" borderId="10" xfId="37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4" fontId="19" fillId="0" borderId="0" xfId="36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19" fillId="0" borderId="13" xfId="4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9" fillId="0" borderId="26" xfId="37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9" fillId="0" borderId="0" xfId="37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9" fillId="0" borderId="27" xfId="37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9" fillId="0" borderId="28" xfId="37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2" fillId="0" borderId="1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32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9" fillId="0" borderId="0" xfId="42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73" fontId="19" fillId="0" borderId="0" xfId="41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9" fillId="0" borderId="0" xfId="41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9" fillId="0" borderId="13" xfId="43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9" fillId="0" borderId="0" xfId="43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73" fontId="18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9" fillId="0" borderId="0" xfId="41" applyFont="true" applyBorder="true" applyAlignment="true" applyProtection="true">
      <alignment horizontal="center" vertical="center" textRotation="0" wrapText="false" indent="0" shrinkToFit="false"/>
      <protection locked="true" hidden="false"/>
    </xf>
  </cellXfs>
  <cellStyles count="30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Heading" xfId="20" builtinId="53" customBuiltin="true"/>
    <cellStyle name="Heading 1" xfId="21" builtinId="53" customBuiltin="true"/>
    <cellStyle name="Heading 2" xfId="22" builtinId="53" customBuiltin="true"/>
    <cellStyle name="Text" xfId="23" builtinId="53" customBuiltin="true"/>
    <cellStyle name="Note" xfId="24" builtinId="53" customBuiltin="true"/>
    <cellStyle name="Footnote" xfId="25" builtinId="53" customBuiltin="true"/>
    <cellStyle name="Status" xfId="26" builtinId="53" customBuiltin="true"/>
    <cellStyle name="Good" xfId="27" builtinId="53" customBuiltin="true"/>
    <cellStyle name="Neutral" xfId="28" builtinId="53" customBuiltin="true"/>
    <cellStyle name="Bad" xfId="29" builtinId="53" customBuiltin="true"/>
    <cellStyle name="Warning" xfId="30" builtinId="53" customBuiltin="true"/>
    <cellStyle name="Error" xfId="31" builtinId="53" customBuiltin="true"/>
    <cellStyle name="Accent" xfId="32" builtinId="53" customBuiltin="true"/>
    <cellStyle name="Accent 1" xfId="33" builtinId="53" customBuiltin="true"/>
    <cellStyle name="Accent 2" xfId="34" builtinId="53" customBuiltin="true"/>
    <cellStyle name="Accent 3" xfId="35" builtinId="53" customBuiltin="true"/>
    <cellStyle name="Moeda [0] 2" xfId="36" builtinId="53" customBuiltin="true"/>
    <cellStyle name="Normal 2" xfId="37" builtinId="53" customBuiltin="true"/>
    <cellStyle name="Normal 3" xfId="38" builtinId="53" customBuiltin="true"/>
    <cellStyle name="Texto Explicativo 2" xfId="39" builtinId="53" customBuiltin="true"/>
    <cellStyle name="Excel Built-in Heading 3" xfId="40" builtinId="53" customBuiltin="true"/>
    <cellStyle name="Excel Built-in Heading 2" xfId="41" builtinId="53" customBuiltin="true"/>
    <cellStyle name="Excel Built-in Neutral" xfId="42" builtinId="53" customBuiltin="true"/>
    <cellStyle name="Excel Built-in Good" xfId="43" builtinId="53" customBuiltin="tru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CC0000"/>
      <rgbColor rgb="FF006600"/>
      <rgbColor rgb="FF000080"/>
      <rgbColor rgb="FF996600"/>
      <rgbColor rgb="FF800080"/>
      <rgbColor rgb="FF008080"/>
      <rgbColor rgb="FFDDDDDD"/>
      <rgbColor rgb="FF808080"/>
      <rgbColor rgb="FF9999FF"/>
      <rgbColor rgb="FFED1C24"/>
      <rgbColor rgb="FFFFFFCC"/>
      <rgbColor rgb="FFC6EFCE"/>
      <rgbColor rgb="FF660066"/>
      <rgbColor rgb="FFFF8080"/>
      <rgbColor rgb="FF0066CC"/>
      <rgbColor rgb="FFADCDEA"/>
      <rgbColor rgb="FF000080"/>
      <rgbColor rgb="FFFF00FF"/>
      <rgbColor rgb="FFFFF200"/>
      <rgbColor rgb="FF00FFFF"/>
      <rgbColor rgb="FF800080"/>
      <rgbColor rgb="FF800000"/>
      <rgbColor rgb="FF008080"/>
      <rgbColor rgb="FF0000FF"/>
      <rgbColor rgb="FF00CCFF"/>
      <rgbColor rgb="FFFFE5CA"/>
      <rgbColor rgb="FFCCFFCC"/>
      <rgbColor rgb="FFFFEB9C"/>
      <rgbColor rgb="FF9DC3E6"/>
      <rgbColor rgb="FFFF99CC"/>
      <rgbColor rgb="FFCC99FF"/>
      <rgbColor rgb="FFFFCCCC"/>
      <rgbColor rgb="FF3366FF"/>
      <rgbColor rgb="FF33CCCC"/>
      <rgbColor rgb="FF99CC00"/>
      <rgbColor rgb="FFFFE699"/>
      <rgbColor rgb="FFFAA61A"/>
      <rgbColor rgb="FFFF6600"/>
      <rgbColor rgb="FF44546A"/>
      <rgbColor rgb="FF969696"/>
      <rgbColor rgb="FF003366"/>
      <rgbColor rgb="FF339966"/>
      <rgbColor rgb="FF006100"/>
      <rgbColor rgb="FF333300"/>
      <rgbColor rgb="FF9C65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0000"/>
    <pageSetUpPr fitToPage="true"/>
  </sheetPr>
  <dimension ref="A1:Y148"/>
  <sheetViews>
    <sheetView showFormulas="false" showGridLines="false" showRowColHeaders="true" showZeros="true" rightToLeft="false" tabSelected="true" showOutlineSymbols="true" defaultGridColor="true" view="normal" topLeftCell="C38" colorId="64" zoomScale="100" zoomScaleNormal="100" zoomScalePageLayoutView="100" workbookViewId="0">
      <selection pane="topLeft" activeCell="J45" activeCellId="0" sqref="J45"/>
    </sheetView>
  </sheetViews>
  <sheetFormatPr defaultRowHeight="15" outlineLevelRow="0" outlineLevelCol="0"/>
  <cols>
    <col collapsed="false" customWidth="true" hidden="true" outlineLevel="0" max="1" min="1" style="1" width="3.86"/>
    <col collapsed="false" customWidth="true" hidden="false" outlineLevel="0" max="2" min="2" style="2" width="63.14"/>
    <col collapsed="false" customWidth="true" hidden="false" outlineLevel="0" max="3" min="3" style="1" width="22.7"/>
    <col collapsed="false" customWidth="true" hidden="false" outlineLevel="0" max="4" min="4" style="1" width="40.28"/>
    <col collapsed="false" customWidth="true" hidden="false" outlineLevel="0" max="5" min="5" style="1" width="18.29"/>
    <col collapsed="false" customWidth="true" hidden="false" outlineLevel="0" max="6" min="6" style="3" width="17.29"/>
    <col collapsed="false" customWidth="true" hidden="false" outlineLevel="0" max="7" min="7" style="1" width="20.57"/>
    <col collapsed="false" customWidth="true" hidden="false" outlineLevel="0" max="8" min="8" style="1" width="14.7"/>
    <col collapsed="false" customWidth="true" hidden="false" outlineLevel="0" max="9" min="9" style="1" width="12.29"/>
    <col collapsed="false" customWidth="true" hidden="false" outlineLevel="0" max="10" min="10" style="4" width="16.57"/>
    <col collapsed="false" customWidth="false" hidden="false" outlineLevel="0" max="11" min="11" style="4" width="11.42"/>
    <col collapsed="false" customWidth="true" hidden="false" outlineLevel="0" max="12" min="12" style="4" width="10.99"/>
    <col collapsed="false" customWidth="true" hidden="false" outlineLevel="0" max="13" min="13" style="4" width="22.57"/>
    <col collapsed="false" customWidth="true" hidden="false" outlineLevel="0" max="1025" min="14" style="4" width="9.14"/>
  </cols>
  <sheetData>
    <row r="1" s="7" customFormat="true" ht="15" hidden="false" customHeight="false" outlineLevel="0" collapsed="false">
      <c r="A1" s="5"/>
      <c r="B1" s="6"/>
      <c r="D1" s="8"/>
      <c r="E1" s="9"/>
      <c r="F1" s="10"/>
      <c r="G1" s="11"/>
      <c r="H1" s="5"/>
      <c r="I1" s="5"/>
    </row>
    <row r="2" s="7" customFormat="true" ht="15" hidden="false" customHeight="false" outlineLevel="0" collapsed="false">
      <c r="A2" s="5"/>
      <c r="B2" s="6"/>
      <c r="D2" s="8"/>
      <c r="E2" s="9"/>
      <c r="F2" s="10"/>
      <c r="G2" s="6"/>
      <c r="H2" s="11"/>
      <c r="I2" s="5"/>
      <c r="J2" s="5"/>
    </row>
    <row r="3" s="7" customFormat="true" ht="15" hidden="false" customHeight="false" outlineLevel="0" collapsed="false">
      <c r="A3" s="5"/>
      <c r="B3" s="6"/>
      <c r="D3" s="8"/>
      <c r="E3" s="9"/>
      <c r="F3" s="10"/>
      <c r="G3" s="11"/>
      <c r="H3" s="5"/>
      <c r="I3" s="5"/>
    </row>
    <row r="4" s="7" customFormat="true" ht="15" hidden="false" customHeight="false" outlineLevel="0" collapsed="false">
      <c r="A4" s="5"/>
      <c r="B4" s="6"/>
      <c r="D4" s="8"/>
      <c r="E4" s="9"/>
      <c r="F4" s="10"/>
      <c r="G4" s="11"/>
      <c r="H4" s="5"/>
      <c r="I4" s="5"/>
    </row>
    <row r="5" s="7" customFormat="true" ht="15" hidden="false" customHeight="false" outlineLevel="0" collapsed="false">
      <c r="A5" s="5"/>
      <c r="B5" s="12"/>
      <c r="D5" s="8"/>
      <c r="E5" s="9"/>
      <c r="F5" s="13"/>
      <c r="G5" s="11"/>
      <c r="H5" s="11"/>
      <c r="I5" s="11"/>
      <c r="J5" s="11"/>
    </row>
    <row r="6" s="7" customFormat="true" ht="15" hidden="false" customHeight="false" outlineLevel="0" collapsed="false">
      <c r="A6" s="5"/>
      <c r="B6" s="12"/>
      <c r="D6" s="8"/>
      <c r="E6" s="9"/>
      <c r="F6" s="14"/>
      <c r="G6" s="15"/>
      <c r="H6" s="15"/>
      <c r="I6" s="15"/>
      <c r="J6" s="15"/>
    </row>
    <row r="7" s="7" customFormat="true" ht="15" hidden="false" customHeight="false" outlineLevel="0" collapsed="false">
      <c r="A7" s="5"/>
      <c r="B7" s="6"/>
      <c r="D7" s="8"/>
      <c r="E7" s="9"/>
      <c r="F7" s="10"/>
      <c r="G7" s="15"/>
      <c r="H7" s="5"/>
      <c r="I7" s="5"/>
    </row>
    <row r="8" s="7" customFormat="true" ht="12.75" hidden="false" customHeight="false" outlineLevel="0" collapsed="false">
      <c r="A8" s="5"/>
      <c r="B8" s="16" t="s">
        <v>0</v>
      </c>
      <c r="D8" s="17"/>
      <c r="F8" s="18"/>
      <c r="G8" s="19"/>
      <c r="H8" s="5"/>
      <c r="I8" s="5"/>
    </row>
    <row r="9" s="7" customFormat="true" ht="12.75" hidden="false" customHeight="false" outlineLevel="0" collapsed="false">
      <c r="A9" s="5"/>
      <c r="B9" s="10" t="s">
        <v>1</v>
      </c>
      <c r="C9" s="10"/>
      <c r="D9" s="10"/>
      <c r="E9" s="10"/>
      <c r="F9" s="10"/>
      <c r="G9" s="19"/>
      <c r="H9" s="5"/>
      <c r="I9" s="5"/>
    </row>
    <row r="10" s="7" customFormat="true" ht="12.75" hidden="false" customHeight="false" outlineLevel="0" collapsed="false">
      <c r="A10" s="5"/>
      <c r="B10" s="10" t="s">
        <v>2</v>
      </c>
      <c r="C10" s="10"/>
      <c r="D10" s="10"/>
      <c r="E10" s="10"/>
      <c r="F10" s="10"/>
      <c r="G10" s="19"/>
      <c r="H10" s="5"/>
      <c r="I10" s="5"/>
    </row>
    <row r="11" s="7" customFormat="true" ht="12.75" hidden="false" customHeight="false" outlineLevel="0" collapsed="false">
      <c r="A11" s="5"/>
      <c r="B11" s="16" t="s">
        <v>3</v>
      </c>
      <c r="D11" s="17"/>
      <c r="F11" s="18"/>
      <c r="G11" s="19"/>
      <c r="H11" s="5"/>
      <c r="I11" s="5"/>
    </row>
    <row r="12" s="7" customFormat="true" ht="12.75" hidden="false" customHeight="false" outlineLevel="0" collapsed="false">
      <c r="A12" s="5"/>
      <c r="B12" s="16" t="s">
        <v>4</v>
      </c>
      <c r="D12" s="17"/>
      <c r="F12" s="18"/>
      <c r="G12" s="19"/>
      <c r="H12" s="5"/>
      <c r="I12" s="5"/>
    </row>
    <row r="13" s="7" customFormat="true" ht="12.75" hidden="false" customHeight="false" outlineLevel="0" collapsed="false">
      <c r="A13" s="5"/>
      <c r="B13" s="16" t="s">
        <v>5</v>
      </c>
      <c r="D13" s="17"/>
      <c r="F13" s="18"/>
      <c r="G13" s="19"/>
      <c r="H13" s="5"/>
      <c r="I13" s="5"/>
    </row>
    <row r="14" s="7" customFormat="true" ht="12.75" hidden="false" customHeight="false" outlineLevel="0" collapsed="false">
      <c r="A14" s="5"/>
      <c r="B14" s="16" t="s">
        <v>6</v>
      </c>
      <c r="D14" s="17"/>
      <c r="F14" s="18"/>
      <c r="G14" s="19"/>
      <c r="H14" s="5"/>
      <c r="I14" s="5"/>
    </row>
    <row r="15" s="7" customFormat="true" ht="25.5" hidden="false" customHeight="true" outlineLevel="0" collapsed="false">
      <c r="A15" s="5"/>
      <c r="B15" s="20" t="s">
        <v>7</v>
      </c>
      <c r="C15" s="20"/>
      <c r="D15" s="20"/>
      <c r="E15" s="20"/>
      <c r="F15" s="20"/>
      <c r="G15" s="20"/>
      <c r="H15" s="20"/>
      <c r="I15" s="20"/>
      <c r="J15" s="20"/>
    </row>
    <row r="16" s="22" customFormat="true" ht="15.75" hidden="false" customHeight="false" outlineLevel="0" collapsed="false">
      <c r="A16" s="1"/>
      <c r="B16" s="2"/>
      <c r="C16" s="1"/>
      <c r="D16" s="1"/>
      <c r="E16" s="1"/>
      <c r="F16" s="21"/>
      <c r="G16" s="1"/>
      <c r="H16" s="1"/>
      <c r="I16" s="1"/>
      <c r="J16" s="4"/>
    </row>
    <row r="17" s="22" customFormat="true" ht="15" hidden="false" customHeight="false" outlineLevel="0" collapsed="false">
      <c r="A17" s="1"/>
      <c r="B17" s="23" t="s">
        <v>8</v>
      </c>
      <c r="C17" s="24" t="s">
        <v>9</v>
      </c>
      <c r="D17" s="25"/>
      <c r="E17" s="25"/>
      <c r="F17" s="21"/>
      <c r="G17" s="1"/>
      <c r="H17" s="1"/>
      <c r="I17" s="1"/>
      <c r="J17" s="4"/>
    </row>
    <row r="18" s="22" customFormat="true" ht="15" hidden="false" customHeight="false" outlineLevel="0" collapsed="false">
      <c r="A18" s="1"/>
      <c r="B18" s="26" t="s">
        <v>10</v>
      </c>
      <c r="C18" s="27" t="n">
        <v>30</v>
      </c>
      <c r="D18" s="1"/>
      <c r="E18" s="1"/>
      <c r="F18" s="21"/>
      <c r="G18" s="1"/>
      <c r="H18" s="1"/>
      <c r="I18" s="1"/>
      <c r="J18" s="4"/>
    </row>
    <row r="19" s="22" customFormat="true" ht="15" hidden="false" customHeight="false" outlineLevel="0" collapsed="false">
      <c r="A19" s="1"/>
      <c r="B19" s="26" t="s">
        <v>11</v>
      </c>
      <c r="C19" s="27" t="s">
        <v>12</v>
      </c>
      <c r="D19" s="1"/>
      <c r="E19" s="1"/>
      <c r="F19" s="28"/>
    </row>
    <row r="20" s="22" customFormat="true" ht="15.75" hidden="false" customHeight="false" outlineLevel="0" collapsed="false">
      <c r="A20" s="1"/>
      <c r="B20" s="29" t="s">
        <v>13</v>
      </c>
      <c r="C20" s="30" t="s">
        <v>12</v>
      </c>
      <c r="D20" s="1"/>
      <c r="F20" s="31"/>
      <c r="G20" s="4"/>
      <c r="H20" s="4"/>
      <c r="I20" s="4"/>
    </row>
    <row r="21" customFormat="false" ht="15" hidden="false" customHeight="false" outlineLevel="0" collapsed="false">
      <c r="F21" s="21"/>
    </row>
    <row r="22" s="22" customFormat="true" ht="15" hidden="false" customHeight="false" outlineLevel="0" collapsed="false">
      <c r="A22" s="1"/>
      <c r="B22" s="4"/>
      <c r="D22" s="1"/>
      <c r="E22" s="1"/>
      <c r="F22" s="21"/>
      <c r="G22" s="1"/>
      <c r="H22" s="1"/>
      <c r="I22" s="1"/>
      <c r="J22" s="4"/>
    </row>
    <row r="23" s="22" customFormat="true" ht="15" hidden="false" customHeight="false" outlineLevel="0" collapsed="false">
      <c r="A23" s="1"/>
      <c r="B23" s="32" t="s">
        <v>14</v>
      </c>
      <c r="C23" s="20"/>
      <c r="D23" s="20"/>
      <c r="E23" s="20"/>
      <c r="F23" s="20"/>
      <c r="G23" s="1"/>
      <c r="H23" s="1"/>
      <c r="I23" s="1"/>
      <c r="J23" s="21"/>
    </row>
    <row r="24" s="22" customFormat="true" ht="15" hidden="false" customHeight="false" outlineLevel="0" collapsed="false">
      <c r="A24" s="1"/>
      <c r="B24" s="1"/>
      <c r="C24" s="1"/>
      <c r="D24" s="1"/>
      <c r="E24" s="1"/>
      <c r="F24" s="20"/>
      <c r="G24" s="1"/>
      <c r="H24" s="1"/>
      <c r="I24" s="1"/>
      <c r="J24" s="21"/>
    </row>
    <row r="25" s="22" customFormat="true" ht="25.5" hidden="false" customHeight="false" outlineLevel="0" collapsed="false">
      <c r="A25" s="1"/>
      <c r="B25" s="33" t="s">
        <v>15</v>
      </c>
      <c r="C25" s="33" t="s">
        <v>16</v>
      </c>
      <c r="D25" s="33" t="s">
        <v>17</v>
      </c>
      <c r="E25" s="34" t="s">
        <v>18</v>
      </c>
      <c r="F25" s="34" t="s">
        <v>19</v>
      </c>
      <c r="G25" s="35" t="s">
        <v>20</v>
      </c>
      <c r="H25" s="33" t="s">
        <v>21</v>
      </c>
      <c r="I25" s="33" t="s">
        <v>22</v>
      </c>
      <c r="J25" s="33" t="s">
        <v>23</v>
      </c>
    </row>
    <row r="26" s="44" customFormat="true" ht="15" hidden="false" customHeight="false" outlineLevel="0" collapsed="false">
      <c r="A26" s="1" t="n">
        <v>1</v>
      </c>
      <c r="B26" s="36"/>
      <c r="C26" s="37"/>
      <c r="D26" s="38" t="s">
        <v>24</v>
      </c>
      <c r="E26" s="39"/>
      <c r="F26" s="40"/>
      <c r="G26" s="41" t="n">
        <f aca="false">30-(H26+I26)</f>
        <v>30</v>
      </c>
      <c r="H26" s="42" t="n">
        <v>0</v>
      </c>
      <c r="I26" s="42" t="n">
        <v>0</v>
      </c>
      <c r="J26" s="43" t="n">
        <f aca="false">(F26/30)*G26</f>
        <v>0</v>
      </c>
    </row>
    <row r="27" s="44" customFormat="true" ht="15" hidden="false" customHeight="false" outlineLevel="0" collapsed="false">
      <c r="A27" s="1" t="n">
        <v>1</v>
      </c>
      <c r="B27" s="45"/>
      <c r="C27" s="37"/>
      <c r="D27" s="38" t="s">
        <v>24</v>
      </c>
      <c r="E27" s="39"/>
      <c r="F27" s="40"/>
      <c r="G27" s="41" t="n">
        <f aca="false">30-(H27+I27)</f>
        <v>30</v>
      </c>
      <c r="H27" s="42" t="n">
        <v>0</v>
      </c>
      <c r="I27" s="42" t="n">
        <v>0</v>
      </c>
      <c r="J27" s="43" t="n">
        <f aca="false">(F27/30)*G27</f>
        <v>0</v>
      </c>
    </row>
    <row r="28" s="44" customFormat="true" ht="15" hidden="false" customHeight="false" outlineLevel="0" collapsed="false">
      <c r="A28" s="1" t="n">
        <v>0</v>
      </c>
      <c r="B28" s="45"/>
      <c r="C28" s="37"/>
      <c r="D28" s="38" t="s">
        <v>24</v>
      </c>
      <c r="E28" s="39"/>
      <c r="F28" s="40"/>
      <c r="G28" s="41" t="n">
        <f aca="false">30-(H28+I28)</f>
        <v>30</v>
      </c>
      <c r="H28" s="42" t="n">
        <v>0</v>
      </c>
      <c r="I28" s="42" t="n">
        <v>0</v>
      </c>
      <c r="J28" s="43" t="n">
        <f aca="false">(F28/30)*G28</f>
        <v>0</v>
      </c>
    </row>
    <row r="29" s="44" customFormat="true" ht="15.75" hidden="false" customHeight="false" outlineLevel="0" collapsed="false">
      <c r="A29" s="1" t="n">
        <v>1</v>
      </c>
      <c r="B29" s="45"/>
      <c r="C29" s="37"/>
      <c r="D29" s="38" t="s">
        <v>24</v>
      </c>
      <c r="E29" s="39"/>
      <c r="F29" s="40"/>
      <c r="G29" s="41" t="n">
        <f aca="false">30-(H29+I29)</f>
        <v>30</v>
      </c>
      <c r="H29" s="42" t="n">
        <v>0</v>
      </c>
      <c r="I29" s="42" t="n">
        <v>0</v>
      </c>
      <c r="J29" s="43" t="n">
        <f aca="false">(F29/30)*G29</f>
        <v>0</v>
      </c>
    </row>
    <row r="30" s="22" customFormat="true" ht="13.5" hidden="false" customHeight="false" outlineLevel="0" collapsed="false">
      <c r="A30" s="20" t="n">
        <f aca="false">SUM(A26:A29)</f>
        <v>3</v>
      </c>
      <c r="B30" s="46" t="s">
        <v>25</v>
      </c>
      <c r="C30" s="46"/>
      <c r="D30" s="46"/>
      <c r="E30" s="47" t="n">
        <f aca="false">SUM(E26:E29)</f>
        <v>0</v>
      </c>
      <c r="F30" s="48"/>
      <c r="G30" s="48"/>
      <c r="H30" s="49" t="n">
        <f aca="false">SUM(H26:H29)</f>
        <v>0</v>
      </c>
      <c r="I30" s="49" t="n">
        <f aca="false">SUM(I26:I29)</f>
        <v>0</v>
      </c>
      <c r="J30" s="50" t="n">
        <f aca="false">SUM(J26:J29)</f>
        <v>0</v>
      </c>
    </row>
    <row r="31" s="22" customFormat="true" ht="15" hidden="false" customHeight="false" outlineLevel="0" collapsed="false">
      <c r="A31" s="1"/>
      <c r="B31" s="1"/>
      <c r="C31" s="1"/>
      <c r="D31" s="1"/>
      <c r="E31" s="1"/>
      <c r="F31" s="20"/>
      <c r="G31" s="1"/>
      <c r="H31" s="1"/>
      <c r="I31" s="1"/>
      <c r="J31" s="21"/>
    </row>
    <row r="32" customFormat="false" ht="15" hidden="false" customHeight="false" outlineLevel="0" collapsed="false">
      <c r="B32" s="51"/>
      <c r="C32" s="20"/>
      <c r="D32" s="20"/>
      <c r="E32" s="20"/>
      <c r="F32" s="20"/>
      <c r="J32" s="21"/>
      <c r="M32" s="52"/>
    </row>
    <row r="33" s="22" customFormat="true" ht="15" hidden="false" customHeight="false" outlineLevel="0" collapsed="false">
      <c r="A33" s="1"/>
      <c r="B33" s="32" t="s">
        <v>26</v>
      </c>
      <c r="C33" s="20"/>
      <c r="D33" s="20"/>
      <c r="E33" s="20"/>
      <c r="F33" s="20"/>
      <c r="G33" s="1"/>
      <c r="H33" s="1"/>
      <c r="I33" s="1"/>
      <c r="J33" s="21"/>
    </row>
    <row r="34" customFormat="false" ht="15.75" hidden="false" customHeight="false" outlineLevel="0" collapsed="false">
      <c r="B34" s="1"/>
      <c r="D34" s="1" t="s">
        <v>27</v>
      </c>
      <c r="E34" s="53"/>
      <c r="F34" s="53"/>
      <c r="G34" s="53"/>
      <c r="H34" s="53"/>
      <c r="I34" s="53"/>
      <c r="J34" s="21"/>
    </row>
    <row r="35" customFormat="false" ht="38.25" hidden="false" customHeight="false" outlineLevel="0" collapsed="false">
      <c r="B35" s="33" t="s">
        <v>15</v>
      </c>
      <c r="C35" s="33" t="s">
        <v>16</v>
      </c>
      <c r="D35" s="33" t="s">
        <v>28</v>
      </c>
      <c r="E35" s="34" t="s">
        <v>18</v>
      </c>
      <c r="F35" s="34" t="s">
        <v>19</v>
      </c>
      <c r="G35" s="33" t="s">
        <v>20</v>
      </c>
      <c r="H35" s="33" t="s">
        <v>21</v>
      </c>
      <c r="I35" s="33" t="s">
        <v>22</v>
      </c>
      <c r="J35" s="54" t="s">
        <v>23</v>
      </c>
      <c r="K35" s="55" t="s">
        <v>29</v>
      </c>
      <c r="L35" s="55"/>
      <c r="M35" s="55"/>
    </row>
    <row r="36" s="44" customFormat="true" ht="30" hidden="false" customHeight="true" outlineLevel="0" collapsed="false">
      <c r="A36" s="1" t="n">
        <v>1</v>
      </c>
      <c r="B36" s="45" t="s">
        <v>30</v>
      </c>
      <c r="C36" s="37" t="n">
        <v>43405</v>
      </c>
      <c r="D36" s="56" t="s">
        <v>31</v>
      </c>
      <c r="E36" s="39" t="n">
        <v>1041.6</v>
      </c>
      <c r="F36" s="57" t="n">
        <v>2628.53</v>
      </c>
      <c r="G36" s="42" t="n">
        <v>23.5</v>
      </c>
      <c r="H36" s="42" t="n">
        <v>0.5</v>
      </c>
      <c r="I36" s="42" t="n">
        <v>6</v>
      </c>
      <c r="J36" s="58" t="n">
        <f aca="false">(F36/30)*G36</f>
        <v>2059.01516666667</v>
      </c>
      <c r="K36" s="59" t="s">
        <v>32</v>
      </c>
      <c r="L36" s="59"/>
      <c r="M36" s="59"/>
    </row>
    <row r="37" s="69" customFormat="true" ht="30" hidden="false" customHeight="true" outlineLevel="0" collapsed="false">
      <c r="A37" s="60" t="n">
        <v>1</v>
      </c>
      <c r="B37" s="61" t="s">
        <v>33</v>
      </c>
      <c r="C37" s="62" t="n">
        <v>43405</v>
      </c>
      <c r="D37" s="63" t="s">
        <v>34</v>
      </c>
      <c r="E37" s="64" t="n">
        <v>1041.6</v>
      </c>
      <c r="F37" s="65" t="n">
        <v>2538.23</v>
      </c>
      <c r="G37" s="66" t="n">
        <f aca="false">30-(H37+I37)</f>
        <v>30</v>
      </c>
      <c r="H37" s="66" t="n">
        <v>0</v>
      </c>
      <c r="I37" s="67" t="n">
        <v>0</v>
      </c>
      <c r="J37" s="58" t="n">
        <f aca="false">(F37/30)*G37</f>
        <v>2538.23</v>
      </c>
      <c r="K37" s="68"/>
      <c r="L37" s="68"/>
      <c r="M37" s="68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customFormat="false" ht="30" hidden="false" customHeight="true" outlineLevel="0" collapsed="false">
      <c r="A38" s="1" t="n">
        <v>0</v>
      </c>
      <c r="B38" s="70" t="s">
        <v>35</v>
      </c>
      <c r="C38" s="71" t="n">
        <v>43405</v>
      </c>
      <c r="D38" s="56" t="s">
        <v>31</v>
      </c>
      <c r="E38" s="39" t="n">
        <v>1041.6</v>
      </c>
      <c r="F38" s="57" t="n">
        <v>2628.53</v>
      </c>
      <c r="G38" s="42" t="n">
        <f aca="false">30-(H38+I38)</f>
        <v>30</v>
      </c>
      <c r="H38" s="42" t="n">
        <v>0</v>
      </c>
      <c r="I38" s="72" t="n">
        <v>0</v>
      </c>
      <c r="J38" s="58" t="n">
        <f aca="false">(F38/30)*G38</f>
        <v>2628.53</v>
      </c>
      <c r="K38" s="59"/>
      <c r="L38" s="59"/>
      <c r="M38" s="59"/>
    </row>
    <row r="39" customFormat="false" ht="30" hidden="false" customHeight="true" outlineLevel="0" collapsed="false">
      <c r="A39" s="1" t="n">
        <v>1</v>
      </c>
      <c r="B39" s="70" t="s">
        <v>36</v>
      </c>
      <c r="C39" s="71" t="n">
        <v>43405</v>
      </c>
      <c r="D39" s="56" t="s">
        <v>31</v>
      </c>
      <c r="E39" s="39" t="n">
        <v>1041.6</v>
      </c>
      <c r="F39" s="57" t="n">
        <v>2628.53</v>
      </c>
      <c r="G39" s="42" t="n">
        <v>29.5</v>
      </c>
      <c r="H39" s="42" t="n">
        <v>0.5</v>
      </c>
      <c r="I39" s="72" t="n">
        <v>0</v>
      </c>
      <c r="J39" s="58" t="n">
        <f aca="false">(F39/30)*G39</f>
        <v>2584.72116666667</v>
      </c>
      <c r="K39" s="59" t="s">
        <v>37</v>
      </c>
      <c r="L39" s="59"/>
      <c r="M39" s="59"/>
    </row>
    <row r="40" customFormat="false" ht="30" hidden="false" customHeight="true" outlineLevel="0" collapsed="false">
      <c r="A40" s="1" t="n">
        <v>1</v>
      </c>
      <c r="B40" s="73" t="s">
        <v>38</v>
      </c>
      <c r="C40" s="71" t="n">
        <v>43405</v>
      </c>
      <c r="D40" s="56" t="s">
        <v>31</v>
      </c>
      <c r="E40" s="39" t="n">
        <v>1041.6</v>
      </c>
      <c r="F40" s="57" t="n">
        <v>2628.53</v>
      </c>
      <c r="G40" s="42" t="n">
        <f aca="false">30-(H40+I40)</f>
        <v>30</v>
      </c>
      <c r="H40" s="42" t="n">
        <v>0</v>
      </c>
      <c r="I40" s="72" t="n">
        <v>0</v>
      </c>
      <c r="J40" s="58" t="n">
        <f aca="false">(F40/30)*G40</f>
        <v>2628.53</v>
      </c>
      <c r="K40" s="68"/>
      <c r="L40" s="68"/>
      <c r="M40" s="68"/>
    </row>
    <row r="41" customFormat="false" ht="30" hidden="false" customHeight="true" outlineLevel="0" collapsed="false">
      <c r="A41" s="1" t="n">
        <v>1</v>
      </c>
      <c r="B41" s="70" t="s">
        <v>39</v>
      </c>
      <c r="C41" s="71" t="n">
        <v>43405</v>
      </c>
      <c r="D41" s="56" t="s">
        <v>40</v>
      </c>
      <c r="E41" s="39" t="n">
        <v>0</v>
      </c>
      <c r="F41" s="74" t="n">
        <v>0</v>
      </c>
      <c r="G41" s="42" t="n">
        <v>0</v>
      </c>
      <c r="H41" s="42" t="n">
        <v>0</v>
      </c>
      <c r="I41" s="72" t="n">
        <v>0</v>
      </c>
      <c r="J41" s="58" t="n">
        <f aca="false">(F41/30)*G41</f>
        <v>0</v>
      </c>
      <c r="K41" s="68" t="s">
        <v>41</v>
      </c>
      <c r="L41" s="68"/>
      <c r="M41" s="68"/>
    </row>
    <row r="42" customFormat="false" ht="30" hidden="false" customHeight="true" outlineLevel="0" collapsed="false">
      <c r="A42" s="1" t="n">
        <v>1</v>
      </c>
      <c r="B42" s="75" t="s">
        <v>42</v>
      </c>
      <c r="C42" s="76" t="n">
        <v>43405</v>
      </c>
      <c r="D42" s="56" t="s">
        <v>31</v>
      </c>
      <c r="E42" s="39" t="n">
        <v>1041.6</v>
      </c>
      <c r="F42" s="57" t="n">
        <v>2628.53</v>
      </c>
      <c r="G42" s="42" t="n">
        <v>29</v>
      </c>
      <c r="H42" s="42" t="n">
        <v>1</v>
      </c>
      <c r="I42" s="72" t="n">
        <v>0</v>
      </c>
      <c r="J42" s="58" t="n">
        <f aca="false">(F42/30)*G42</f>
        <v>2540.91233333333</v>
      </c>
      <c r="K42" s="59" t="s">
        <v>43</v>
      </c>
      <c r="L42" s="59"/>
      <c r="M42" s="59"/>
    </row>
    <row r="43" s="87" customFormat="true" ht="30" hidden="false" customHeight="true" outlineLevel="0" collapsed="false">
      <c r="A43" s="77" t="n">
        <v>1</v>
      </c>
      <c r="B43" s="78" t="s">
        <v>44</v>
      </c>
      <c r="C43" s="79" t="n">
        <v>43424</v>
      </c>
      <c r="D43" s="80" t="s">
        <v>45</v>
      </c>
      <c r="E43" s="81" t="n">
        <v>1041.6</v>
      </c>
      <c r="F43" s="82" t="n">
        <v>2649.77</v>
      </c>
      <c r="G43" s="83" t="n">
        <v>29</v>
      </c>
      <c r="H43" s="83" t="n">
        <v>0</v>
      </c>
      <c r="I43" s="84" t="n">
        <v>1</v>
      </c>
      <c r="J43" s="85" t="n">
        <f aca="false">(F43/30)*G43</f>
        <v>2561.44433333333</v>
      </c>
      <c r="K43" s="68" t="s">
        <v>46</v>
      </c>
      <c r="L43" s="68"/>
      <c r="M43" s="68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</row>
    <row r="44" customFormat="false" ht="30" hidden="false" customHeight="true" outlineLevel="0" collapsed="false">
      <c r="A44" s="1" t="n">
        <v>1</v>
      </c>
      <c r="B44" s="70" t="s">
        <v>47</v>
      </c>
      <c r="C44" s="71" t="n">
        <v>43405</v>
      </c>
      <c r="D44" s="56" t="s">
        <v>31</v>
      </c>
      <c r="E44" s="39" t="n">
        <v>1041.6</v>
      </c>
      <c r="F44" s="57" t="n">
        <v>2628.53</v>
      </c>
      <c r="G44" s="42" t="n">
        <f aca="false">30-(H44+I44)</f>
        <v>30</v>
      </c>
      <c r="H44" s="42" t="n">
        <v>0</v>
      </c>
      <c r="I44" s="72" t="n">
        <v>0</v>
      </c>
      <c r="J44" s="58" t="n">
        <f aca="false">(F44/30)*G44</f>
        <v>2628.53</v>
      </c>
      <c r="K44" s="68"/>
      <c r="L44" s="68"/>
      <c r="M44" s="68"/>
    </row>
    <row r="45" customFormat="false" ht="30" hidden="false" customHeight="true" outlineLevel="0" collapsed="false">
      <c r="A45" s="1" t="n">
        <v>1</v>
      </c>
      <c r="B45" s="70" t="s">
        <v>48</v>
      </c>
      <c r="C45" s="71" t="n">
        <v>43405</v>
      </c>
      <c r="D45" s="56" t="s">
        <v>31</v>
      </c>
      <c r="E45" s="39" t="n">
        <v>1041.6</v>
      </c>
      <c r="F45" s="57" t="n">
        <v>2628.53</v>
      </c>
      <c r="G45" s="42" t="n">
        <v>29</v>
      </c>
      <c r="H45" s="42" t="n">
        <v>1</v>
      </c>
      <c r="I45" s="72" t="n">
        <v>0</v>
      </c>
      <c r="J45" s="58" t="n">
        <f aca="false">(F45/30)*G45</f>
        <v>2540.91233333333</v>
      </c>
      <c r="K45" s="59" t="s">
        <v>49</v>
      </c>
      <c r="L45" s="59"/>
      <c r="M45" s="59"/>
    </row>
    <row r="46" customFormat="false" ht="30" hidden="false" customHeight="true" outlineLevel="0" collapsed="false">
      <c r="A46" s="1" t="n">
        <v>1</v>
      </c>
      <c r="B46" s="70" t="s">
        <v>50</v>
      </c>
      <c r="C46" s="71" t="n">
        <v>43405</v>
      </c>
      <c r="D46" s="56" t="s">
        <v>31</v>
      </c>
      <c r="E46" s="39" t="n">
        <v>1041.6</v>
      </c>
      <c r="F46" s="57" t="n">
        <v>2628.53</v>
      </c>
      <c r="G46" s="42" t="n">
        <f aca="false">30-(H46+I46)</f>
        <v>30</v>
      </c>
      <c r="H46" s="42" t="n">
        <v>0</v>
      </c>
      <c r="I46" s="72" t="n">
        <v>0</v>
      </c>
      <c r="J46" s="58" t="n">
        <f aca="false">(F46/30)*G46</f>
        <v>2628.53</v>
      </c>
      <c r="K46" s="68" t="s">
        <v>51</v>
      </c>
      <c r="L46" s="68"/>
      <c r="M46" s="68"/>
    </row>
    <row r="47" s="86" customFormat="true" ht="30" hidden="false" customHeight="true" outlineLevel="0" collapsed="false">
      <c r="A47" s="88" t="n">
        <v>1</v>
      </c>
      <c r="B47" s="89" t="s">
        <v>52</v>
      </c>
      <c r="C47" s="71" t="n">
        <v>43430</v>
      </c>
      <c r="D47" s="56" t="s">
        <v>31</v>
      </c>
      <c r="E47" s="90" t="n">
        <v>1041.6</v>
      </c>
      <c r="F47" s="74" t="n">
        <v>2628.53</v>
      </c>
      <c r="G47" s="91" t="n">
        <v>28.5</v>
      </c>
      <c r="H47" s="91" t="n">
        <v>1.5</v>
      </c>
      <c r="I47" s="92" t="n">
        <v>0</v>
      </c>
      <c r="J47" s="58" t="n">
        <f aca="false">(F47/30)*G47</f>
        <v>2497.1035</v>
      </c>
      <c r="K47" s="59" t="s">
        <v>53</v>
      </c>
      <c r="L47" s="59"/>
      <c r="M47" s="59"/>
    </row>
    <row r="48" customFormat="false" ht="30" hidden="false" customHeight="true" outlineLevel="0" collapsed="false">
      <c r="A48" s="1" t="n">
        <v>1</v>
      </c>
      <c r="B48" s="70" t="s">
        <v>54</v>
      </c>
      <c r="C48" s="71" t="n">
        <v>43405</v>
      </c>
      <c r="D48" s="56" t="s">
        <v>31</v>
      </c>
      <c r="E48" s="39" t="n">
        <v>1041.6</v>
      </c>
      <c r="F48" s="57" t="n">
        <v>2628.53</v>
      </c>
      <c r="G48" s="42" t="n">
        <f aca="false">30-(H48+I48)</f>
        <v>30</v>
      </c>
      <c r="H48" s="42" t="n">
        <v>0</v>
      </c>
      <c r="I48" s="72" t="n">
        <v>0</v>
      </c>
      <c r="J48" s="58" t="n">
        <f aca="false">(F48/30)*G48</f>
        <v>2628.53</v>
      </c>
      <c r="K48" s="68"/>
      <c r="L48" s="68"/>
      <c r="M48" s="68"/>
    </row>
    <row r="49" customFormat="false" ht="30" hidden="false" customHeight="true" outlineLevel="0" collapsed="false">
      <c r="A49" s="1" t="n">
        <v>1</v>
      </c>
      <c r="B49" s="70" t="s">
        <v>55</v>
      </c>
      <c r="C49" s="71" t="n">
        <v>43405</v>
      </c>
      <c r="D49" s="56" t="s">
        <v>31</v>
      </c>
      <c r="E49" s="39" t="n">
        <v>1041.6</v>
      </c>
      <c r="F49" s="57" t="n">
        <v>2628.53</v>
      </c>
      <c r="G49" s="42" t="n">
        <v>25</v>
      </c>
      <c r="H49" s="42" t="n">
        <v>0</v>
      </c>
      <c r="I49" s="72" t="n">
        <v>5</v>
      </c>
      <c r="J49" s="58" t="n">
        <f aca="false">(F49/30)*G49</f>
        <v>2190.44166666667</v>
      </c>
      <c r="K49" s="68"/>
      <c r="L49" s="68"/>
      <c r="M49" s="68"/>
    </row>
    <row r="50" customFormat="false" ht="30" hidden="false" customHeight="true" outlineLevel="0" collapsed="false">
      <c r="A50" s="1" t="n">
        <v>1</v>
      </c>
      <c r="B50" s="70" t="s">
        <v>56</v>
      </c>
      <c r="C50" s="71" t="n">
        <v>43405</v>
      </c>
      <c r="D50" s="56" t="s">
        <v>31</v>
      </c>
      <c r="E50" s="39" t="n">
        <v>1041.6</v>
      </c>
      <c r="F50" s="57" t="n">
        <v>2628.53</v>
      </c>
      <c r="G50" s="42" t="n">
        <f aca="false">30-(H50+I50)</f>
        <v>30</v>
      </c>
      <c r="H50" s="42" t="n">
        <v>0</v>
      </c>
      <c r="I50" s="72" t="n">
        <v>0</v>
      </c>
      <c r="J50" s="58" t="n">
        <f aca="false">(F50/30)*G50</f>
        <v>2628.53</v>
      </c>
      <c r="K50" s="68"/>
      <c r="L50" s="68"/>
      <c r="M50" s="68"/>
    </row>
    <row r="51" customFormat="false" ht="30" hidden="false" customHeight="true" outlineLevel="0" collapsed="false">
      <c r="A51" s="1" t="n">
        <v>1</v>
      </c>
      <c r="B51" s="70" t="s">
        <v>57</v>
      </c>
      <c r="C51" s="71" t="n">
        <v>43405</v>
      </c>
      <c r="D51" s="56" t="s">
        <v>31</v>
      </c>
      <c r="E51" s="39" t="n">
        <v>1041.6</v>
      </c>
      <c r="F51" s="57" t="n">
        <v>2628.53</v>
      </c>
      <c r="G51" s="42" t="n">
        <v>24</v>
      </c>
      <c r="H51" s="42" t="n">
        <v>0</v>
      </c>
      <c r="I51" s="72" t="n">
        <v>6</v>
      </c>
      <c r="J51" s="58" t="n">
        <f aca="false">(F51/30)*G51</f>
        <v>2102.824</v>
      </c>
      <c r="K51" s="68"/>
      <c r="L51" s="68"/>
      <c r="M51" s="68"/>
    </row>
    <row r="52" customFormat="false" ht="30" hidden="false" customHeight="true" outlineLevel="0" collapsed="false">
      <c r="A52" s="1" t="n">
        <v>1</v>
      </c>
      <c r="B52" s="70" t="s">
        <v>58</v>
      </c>
      <c r="C52" s="71" t="n">
        <v>43405</v>
      </c>
      <c r="D52" s="56" t="s">
        <v>31</v>
      </c>
      <c r="E52" s="39" t="n">
        <v>1041.6</v>
      </c>
      <c r="F52" s="57" t="n">
        <v>2628.53</v>
      </c>
      <c r="G52" s="42" t="n">
        <v>28</v>
      </c>
      <c r="H52" s="42" t="n">
        <v>0</v>
      </c>
      <c r="I52" s="72" t="n">
        <v>2</v>
      </c>
      <c r="J52" s="58" t="n">
        <f aca="false">(F52/30)*G52</f>
        <v>2453.29466666667</v>
      </c>
      <c r="K52" s="68"/>
      <c r="L52" s="68"/>
      <c r="M52" s="68"/>
    </row>
    <row r="53" s="69" customFormat="true" ht="30" hidden="false" customHeight="true" outlineLevel="0" collapsed="false">
      <c r="A53" s="60" t="n">
        <v>1</v>
      </c>
      <c r="B53" s="61" t="s">
        <v>59</v>
      </c>
      <c r="C53" s="62" t="n">
        <v>43405</v>
      </c>
      <c r="D53" s="63" t="s">
        <v>34</v>
      </c>
      <c r="E53" s="64" t="n">
        <v>1041.6</v>
      </c>
      <c r="F53" s="57" t="n">
        <v>2538.23</v>
      </c>
      <c r="G53" s="66" t="n">
        <f aca="false">30-(H53+I53)</f>
        <v>30</v>
      </c>
      <c r="H53" s="66" t="n">
        <v>0</v>
      </c>
      <c r="I53" s="67" t="n">
        <v>0</v>
      </c>
      <c r="J53" s="58" t="n">
        <f aca="false">(F53/30)*G53</f>
        <v>2538.23</v>
      </c>
      <c r="K53" s="68"/>
      <c r="L53" s="68"/>
      <c r="M53" s="68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customFormat="false" ht="30" hidden="false" customHeight="true" outlineLevel="0" collapsed="false">
      <c r="A54" s="1" t="n">
        <v>1</v>
      </c>
      <c r="B54" s="70" t="s">
        <v>60</v>
      </c>
      <c r="C54" s="71" t="n">
        <v>43405</v>
      </c>
      <c r="D54" s="56" t="s">
        <v>31</v>
      </c>
      <c r="E54" s="39" t="n">
        <v>1041.6</v>
      </c>
      <c r="F54" s="57" t="n">
        <v>2628.53</v>
      </c>
      <c r="G54" s="42" t="n">
        <v>30</v>
      </c>
      <c r="H54" s="42" t="n">
        <v>0</v>
      </c>
      <c r="I54" s="72" t="n">
        <v>1</v>
      </c>
      <c r="J54" s="58" t="n">
        <f aca="false">(F54/30)*G54</f>
        <v>2628.53</v>
      </c>
      <c r="K54" s="93"/>
      <c r="L54" s="93"/>
      <c r="M54" s="93"/>
    </row>
    <row r="55" customFormat="false" ht="15.75" hidden="false" customHeight="false" outlineLevel="0" collapsed="false">
      <c r="A55" s="20" t="n">
        <f aca="false">SUM(A36:A54)</f>
        <v>18</v>
      </c>
      <c r="B55" s="46" t="s">
        <v>25</v>
      </c>
      <c r="C55" s="46"/>
      <c r="D55" s="46"/>
      <c r="E55" s="47" t="n">
        <f aca="false">SUM(E36:E54)</f>
        <v>18748.8</v>
      </c>
      <c r="F55" s="48"/>
      <c r="G55" s="48"/>
      <c r="H55" s="49" t="n">
        <f aca="false">SUM(H36:H54)</f>
        <v>4.5</v>
      </c>
      <c r="I55" s="49" t="n">
        <f aca="false">SUM(I36:I54)</f>
        <v>21</v>
      </c>
      <c r="J55" s="94" t="n">
        <f aca="false">SUM(J36:J54)</f>
        <v>45006.8391666667</v>
      </c>
      <c r="K55" s="95"/>
      <c r="L55" s="95"/>
      <c r="M55" s="95"/>
    </row>
    <row r="56" customFormat="false" ht="15" hidden="false" customHeight="false" outlineLevel="0" collapsed="false">
      <c r="B56" s="1"/>
      <c r="F56" s="20"/>
      <c r="J56" s="21"/>
    </row>
    <row r="57" customFormat="false" ht="15" hidden="false" customHeight="false" outlineLevel="0" collapsed="false">
      <c r="B57" s="1"/>
      <c r="F57" s="20"/>
      <c r="J57" s="21"/>
    </row>
    <row r="58" customFormat="false" ht="15" hidden="false" customHeight="false" outlineLevel="0" collapsed="false">
      <c r="B58" s="51"/>
      <c r="C58" s="20"/>
      <c r="D58" s="20"/>
      <c r="E58" s="20"/>
      <c r="F58" s="20"/>
      <c r="J58" s="21"/>
      <c r="M58" s="52"/>
    </row>
    <row r="59" s="22" customFormat="true" ht="15" hidden="false" customHeight="false" outlineLevel="0" collapsed="false">
      <c r="A59" s="1"/>
      <c r="B59" s="32" t="s">
        <v>61</v>
      </c>
      <c r="C59" s="20"/>
      <c r="D59" s="20"/>
      <c r="E59" s="20"/>
      <c r="F59" s="20"/>
      <c r="G59" s="1"/>
      <c r="H59" s="1"/>
      <c r="I59" s="1"/>
      <c r="J59" s="21"/>
    </row>
    <row r="60" customFormat="false" ht="15" hidden="false" customHeight="false" outlineLevel="0" collapsed="false">
      <c r="B60" s="1"/>
      <c r="F60" s="20"/>
      <c r="J60" s="21"/>
    </row>
    <row r="61" customFormat="false" ht="25.5" hidden="false" customHeight="false" outlineLevel="0" collapsed="false">
      <c r="B61" s="33" t="s">
        <v>15</v>
      </c>
      <c r="C61" s="33" t="s">
        <v>16</v>
      </c>
      <c r="D61" s="33" t="s">
        <v>28</v>
      </c>
      <c r="E61" s="34" t="s">
        <v>18</v>
      </c>
      <c r="F61" s="34" t="s">
        <v>19</v>
      </c>
      <c r="G61" s="33" t="s">
        <v>20</v>
      </c>
      <c r="H61" s="33" t="s">
        <v>21</v>
      </c>
      <c r="I61" s="33" t="s">
        <v>22</v>
      </c>
      <c r="J61" s="33" t="s">
        <v>23</v>
      </c>
    </row>
    <row r="62" s="44" customFormat="true" ht="15" hidden="false" customHeight="false" outlineLevel="0" collapsed="false">
      <c r="A62" s="96" t="n">
        <v>1</v>
      </c>
      <c r="B62" s="97" t="s">
        <v>62</v>
      </c>
      <c r="C62" s="98" t="n">
        <v>43405</v>
      </c>
      <c r="D62" s="99" t="s">
        <v>63</v>
      </c>
      <c r="E62" s="100" t="n">
        <f aca="false">1041.6+(954*0.4)</f>
        <v>1423.2</v>
      </c>
      <c r="F62" s="101" t="n">
        <v>3295.27</v>
      </c>
      <c r="G62" s="102" t="n">
        <f aca="false">30-(H62+I62)</f>
        <v>30</v>
      </c>
      <c r="H62" s="102" t="n">
        <v>0</v>
      </c>
      <c r="I62" s="102" t="n">
        <v>0</v>
      </c>
      <c r="J62" s="103" t="n">
        <f aca="false">(F62/30)*G62</f>
        <v>3295.27</v>
      </c>
    </row>
    <row r="63" s="44" customFormat="true" ht="15" hidden="false" customHeight="false" outlineLevel="0" collapsed="false">
      <c r="A63" s="1"/>
      <c r="B63" s="45" t="s">
        <v>64</v>
      </c>
      <c r="C63" s="37" t="n">
        <v>43405</v>
      </c>
      <c r="D63" s="38" t="s">
        <v>65</v>
      </c>
      <c r="E63" s="39" t="n">
        <f aca="false">1041.6+(954*0.4)</f>
        <v>1423.2</v>
      </c>
      <c r="F63" s="40" t="n">
        <v>3385.57</v>
      </c>
      <c r="G63" s="42" t="n">
        <f aca="false">30-(H63+I63)</f>
        <v>30</v>
      </c>
      <c r="H63" s="42" t="n">
        <v>0</v>
      </c>
      <c r="I63" s="42" t="n">
        <v>0</v>
      </c>
      <c r="J63" s="43" t="n">
        <f aca="false">(F63/30)*G63</f>
        <v>3385.57</v>
      </c>
    </row>
    <row r="64" s="105" customFormat="true" ht="15" hidden="false" customHeight="false" outlineLevel="0" collapsed="false">
      <c r="A64" s="1" t="n">
        <v>1</v>
      </c>
      <c r="B64" s="45" t="s">
        <v>66</v>
      </c>
      <c r="C64" s="104" t="n">
        <v>43405</v>
      </c>
      <c r="D64" s="38" t="s">
        <v>65</v>
      </c>
      <c r="E64" s="39" t="n">
        <f aca="false">1041.6+(954*0.4)</f>
        <v>1423.2</v>
      </c>
      <c r="F64" s="40" t="n">
        <v>3385.57</v>
      </c>
      <c r="G64" s="42" t="n">
        <v>30</v>
      </c>
      <c r="H64" s="42" t="n">
        <v>0</v>
      </c>
      <c r="I64" s="42" t="n">
        <v>0</v>
      </c>
      <c r="J64" s="43" t="n">
        <f aca="false">(F64/30)*G64</f>
        <v>3385.57</v>
      </c>
      <c r="K64" s="4"/>
      <c r="L64" s="4"/>
      <c r="M64" s="4"/>
      <c r="N64" s="4"/>
    </row>
    <row r="65" s="31" customFormat="true" ht="15.75" hidden="false" customHeight="false" outlineLevel="0" collapsed="false">
      <c r="A65" s="20" t="n">
        <v>1</v>
      </c>
      <c r="B65" s="45" t="s">
        <v>67</v>
      </c>
      <c r="C65" s="104" t="n">
        <v>43405</v>
      </c>
      <c r="D65" s="38" t="s">
        <v>65</v>
      </c>
      <c r="E65" s="39" t="n">
        <f aca="false">1041.6+(954*0.4)</f>
        <v>1423.2</v>
      </c>
      <c r="F65" s="40" t="n">
        <v>3385.57</v>
      </c>
      <c r="G65" s="42" t="n">
        <v>30</v>
      </c>
      <c r="H65" s="46" t="n">
        <v>0</v>
      </c>
      <c r="I65" s="106" t="n">
        <v>1</v>
      </c>
      <c r="J65" s="43" t="n">
        <f aca="false">(F65/30)*G65</f>
        <v>3385.57</v>
      </c>
    </row>
    <row r="66" customFormat="false" ht="15.75" hidden="false" customHeight="false" outlineLevel="0" collapsed="false">
      <c r="A66" s="20" t="n">
        <f aca="false">SUM(A62:A65)</f>
        <v>3</v>
      </c>
      <c r="B66" s="46" t="s">
        <v>25</v>
      </c>
      <c r="C66" s="46"/>
      <c r="D66" s="46"/>
      <c r="E66" s="47" t="n">
        <f aca="false">SUM(E62:E65)</f>
        <v>5692.8</v>
      </c>
      <c r="F66" s="48"/>
      <c r="G66" s="48"/>
      <c r="H66" s="49" t="n">
        <f aca="false">SUM(H62:H65)</f>
        <v>0</v>
      </c>
      <c r="I66" s="49" t="n">
        <f aca="false">SUM(I62:I65)</f>
        <v>1</v>
      </c>
      <c r="J66" s="50" t="n">
        <f aca="false">SUM(J62:J65)</f>
        <v>13451.98</v>
      </c>
    </row>
    <row r="67" customFormat="false" ht="15" hidden="false" customHeight="false" outlineLevel="0" collapsed="false">
      <c r="B67" s="1"/>
      <c r="F67" s="20"/>
      <c r="J67" s="21"/>
    </row>
    <row r="68" customFormat="false" ht="15" hidden="false" customHeight="false" outlineLevel="0" collapsed="false">
      <c r="B68" s="1"/>
      <c r="F68" s="20"/>
      <c r="J68" s="21"/>
    </row>
    <row r="69" s="22" customFormat="true" ht="15" hidden="false" customHeight="false" outlineLevel="0" collapsed="false">
      <c r="A69" s="1"/>
      <c r="B69" s="32" t="s">
        <v>68</v>
      </c>
      <c r="C69" s="20"/>
      <c r="D69" s="20"/>
      <c r="E69" s="20"/>
      <c r="F69" s="20"/>
      <c r="G69" s="1"/>
      <c r="H69" s="1"/>
      <c r="I69" s="1"/>
      <c r="J69" s="21"/>
    </row>
    <row r="70" customFormat="false" ht="15" hidden="false" customHeight="false" outlineLevel="0" collapsed="false">
      <c r="B70" s="1"/>
      <c r="F70" s="20"/>
      <c r="J70" s="21"/>
    </row>
    <row r="71" customFormat="false" ht="25.5" hidden="false" customHeight="false" outlineLevel="0" collapsed="false">
      <c r="B71" s="33" t="s">
        <v>15</v>
      </c>
      <c r="C71" s="33" t="s">
        <v>16</v>
      </c>
      <c r="D71" s="33" t="s">
        <v>28</v>
      </c>
      <c r="E71" s="34" t="s">
        <v>18</v>
      </c>
      <c r="F71" s="34" t="s">
        <v>19</v>
      </c>
      <c r="G71" s="33" t="s">
        <v>20</v>
      </c>
      <c r="H71" s="33" t="s">
        <v>21</v>
      </c>
      <c r="I71" s="33" t="s">
        <v>22</v>
      </c>
      <c r="J71" s="33" t="s">
        <v>23</v>
      </c>
    </row>
    <row r="72" s="44" customFormat="true" ht="15.75" hidden="false" customHeight="false" outlineLevel="0" collapsed="false">
      <c r="A72" s="1" t="n">
        <v>1</v>
      </c>
      <c r="B72" s="107"/>
      <c r="C72" s="108"/>
      <c r="D72" s="38"/>
      <c r="E72" s="39"/>
      <c r="F72" s="74"/>
      <c r="G72" s="42"/>
      <c r="H72" s="42" t="n">
        <v>0</v>
      </c>
      <c r="I72" s="42" t="n">
        <v>3</v>
      </c>
      <c r="J72" s="43" t="n">
        <f aca="false">(F72/30)*G72</f>
        <v>0</v>
      </c>
    </row>
    <row r="73" customFormat="false" ht="15.75" hidden="false" customHeight="false" outlineLevel="0" collapsed="false">
      <c r="A73" s="20" t="n">
        <f aca="false">SUM(A72:A72)</f>
        <v>1</v>
      </c>
      <c r="B73" s="46" t="s">
        <v>25</v>
      </c>
      <c r="C73" s="46"/>
      <c r="D73" s="46"/>
      <c r="E73" s="47" t="n">
        <f aca="false">SUM(E72:E72)</f>
        <v>0</v>
      </c>
      <c r="F73" s="48"/>
      <c r="G73" s="48"/>
      <c r="H73" s="49" t="n">
        <f aca="false">SUM(H72:H72)</f>
        <v>0</v>
      </c>
      <c r="I73" s="49" t="n">
        <f aca="false">SUM(I72:I72)</f>
        <v>3</v>
      </c>
      <c r="J73" s="50" t="n">
        <f aca="false">SUM(J72:J72)</f>
        <v>0</v>
      </c>
    </row>
    <row r="74" customFormat="false" ht="15" hidden="false" customHeight="false" outlineLevel="0" collapsed="false">
      <c r="B74" s="1"/>
      <c r="F74" s="20"/>
      <c r="J74" s="21"/>
    </row>
    <row r="75" customFormat="false" ht="15" hidden="true" customHeight="false" outlineLevel="0" collapsed="false">
      <c r="B75" s="1"/>
      <c r="F75" s="20"/>
      <c r="J75" s="21"/>
    </row>
    <row r="76" customFormat="false" ht="15" hidden="true" customHeight="false" outlineLevel="0" collapsed="false">
      <c r="B76" s="32" t="s">
        <v>69</v>
      </c>
      <c r="C76" s="20"/>
      <c r="D76" s="20"/>
      <c r="E76" s="20"/>
      <c r="F76" s="20"/>
      <c r="J76" s="21"/>
    </row>
    <row r="77" customFormat="false" ht="15" hidden="true" customHeight="false" outlineLevel="0" collapsed="false">
      <c r="B77" s="1"/>
      <c r="F77" s="20"/>
      <c r="J77" s="21"/>
    </row>
    <row r="78" customFormat="false" ht="25.5" hidden="true" customHeight="false" outlineLevel="0" collapsed="false">
      <c r="B78" s="33" t="s">
        <v>15</v>
      </c>
      <c r="C78" s="33" t="s">
        <v>16</v>
      </c>
      <c r="D78" s="33" t="s">
        <v>28</v>
      </c>
      <c r="E78" s="34" t="s">
        <v>18</v>
      </c>
      <c r="F78" s="34" t="s">
        <v>19</v>
      </c>
      <c r="G78" s="33" t="s">
        <v>20</v>
      </c>
      <c r="H78" s="33" t="s">
        <v>21</v>
      </c>
      <c r="I78" s="33" t="s">
        <v>22</v>
      </c>
      <c r="J78" s="33" t="s">
        <v>23</v>
      </c>
    </row>
    <row r="79" customFormat="false" ht="15" hidden="true" customHeight="false" outlineLevel="0" collapsed="false">
      <c r="A79" s="1" t="n">
        <v>0</v>
      </c>
      <c r="B79" s="109"/>
      <c r="C79" s="38"/>
      <c r="D79" s="38"/>
      <c r="E79" s="39" t="n">
        <f aca="false">774.95/30*G79</f>
        <v>0</v>
      </c>
      <c r="F79" s="74" t="n">
        <v>0</v>
      </c>
      <c r="G79" s="42" t="n">
        <f aca="false">0-(H79+I79)</f>
        <v>0</v>
      </c>
      <c r="H79" s="42" t="n">
        <v>0</v>
      </c>
      <c r="I79" s="72" t="n">
        <v>0</v>
      </c>
      <c r="J79" s="43" t="n">
        <f aca="false">(F79/30)*G79</f>
        <v>0</v>
      </c>
    </row>
    <row r="80" customFormat="false" ht="15" hidden="true" customHeight="false" outlineLevel="0" collapsed="false">
      <c r="A80" s="1" t="n">
        <v>0</v>
      </c>
      <c r="B80" s="109"/>
      <c r="C80" s="38"/>
      <c r="D80" s="38"/>
      <c r="E80" s="39" t="n">
        <f aca="false">774.95/30*G80</f>
        <v>0</v>
      </c>
      <c r="F80" s="74" t="n">
        <v>0</v>
      </c>
      <c r="G80" s="42" t="n">
        <f aca="false">0-(H80+I80)</f>
        <v>0</v>
      </c>
      <c r="H80" s="42" t="n">
        <v>0</v>
      </c>
      <c r="I80" s="72" t="n">
        <v>0</v>
      </c>
      <c r="J80" s="43" t="n">
        <f aca="false">(F80/30)*G80</f>
        <v>0</v>
      </c>
    </row>
    <row r="81" customFormat="false" ht="15.75" hidden="true" customHeight="false" outlineLevel="0" collapsed="false">
      <c r="A81" s="20" t="n">
        <f aca="false">SUM(A79:A80)</f>
        <v>0</v>
      </c>
      <c r="B81" s="46" t="s">
        <v>25</v>
      </c>
      <c r="C81" s="46"/>
      <c r="D81" s="46"/>
      <c r="E81" s="47" t="n">
        <f aca="false">SUM(E79:E80)</f>
        <v>0</v>
      </c>
      <c r="F81" s="48"/>
      <c r="G81" s="48"/>
      <c r="H81" s="49" t="n">
        <f aca="false">SUM(H79:H80)</f>
        <v>0</v>
      </c>
      <c r="I81" s="49" t="n">
        <f aca="false">SUM(I79:I80)</f>
        <v>0</v>
      </c>
      <c r="J81" s="50" t="n">
        <f aca="false">SUM(J79:J80)</f>
        <v>0</v>
      </c>
    </row>
    <row r="82" customFormat="false" ht="15" hidden="true" customHeight="false" outlineLevel="0" collapsed="false">
      <c r="B82" s="1"/>
      <c r="F82" s="20"/>
      <c r="J82" s="21"/>
    </row>
    <row r="83" customFormat="false" ht="15" hidden="false" customHeight="false" outlineLevel="0" collapsed="false">
      <c r="B83" s="1"/>
      <c r="F83" s="20"/>
      <c r="J83" s="21"/>
    </row>
    <row r="84" s="22" customFormat="true" ht="15" hidden="false" customHeight="false" outlineLevel="0" collapsed="false">
      <c r="A84" s="1"/>
      <c r="B84" s="32" t="s">
        <v>70</v>
      </c>
      <c r="C84" s="20"/>
      <c r="D84" s="20"/>
      <c r="E84" s="20"/>
      <c r="F84" s="20"/>
      <c r="G84" s="1"/>
      <c r="H84" s="1"/>
      <c r="I84" s="1"/>
      <c r="J84" s="21"/>
    </row>
    <row r="85" customFormat="false" ht="15" hidden="false" customHeight="false" outlineLevel="0" collapsed="false">
      <c r="B85" s="1"/>
      <c r="F85" s="20"/>
      <c r="J85" s="21"/>
    </row>
    <row r="86" customFormat="false" ht="25.5" hidden="false" customHeight="false" outlineLevel="0" collapsed="false">
      <c r="B86" s="33" t="s">
        <v>15</v>
      </c>
      <c r="C86" s="33" t="s">
        <v>16</v>
      </c>
      <c r="D86" s="33" t="s">
        <v>28</v>
      </c>
      <c r="E86" s="34" t="s">
        <v>18</v>
      </c>
      <c r="F86" s="34" t="s">
        <v>19</v>
      </c>
      <c r="G86" s="33" t="s">
        <v>20</v>
      </c>
      <c r="H86" s="33" t="s">
        <v>21</v>
      </c>
      <c r="I86" s="33" t="s">
        <v>22</v>
      </c>
      <c r="J86" s="33" t="s">
        <v>23</v>
      </c>
    </row>
    <row r="87" customFormat="false" ht="13.8" hidden="false" customHeight="false" outlineLevel="0" collapsed="false">
      <c r="A87" s="1" t="n">
        <v>1</v>
      </c>
      <c r="B87" s="45" t="s">
        <v>71</v>
      </c>
      <c r="C87" s="104" t="n">
        <v>43405</v>
      </c>
      <c r="D87" s="38" t="s">
        <v>72</v>
      </c>
      <c r="E87" s="39" t="n">
        <v>1008</v>
      </c>
      <c r="F87" s="74" t="n">
        <v>2110.45</v>
      </c>
      <c r="G87" s="42" t="n">
        <f aca="false">30-(H87+I87)</f>
        <v>30</v>
      </c>
      <c r="H87" s="42" t="n">
        <v>0</v>
      </c>
      <c r="I87" s="72" t="n">
        <v>0</v>
      </c>
      <c r="J87" s="43" t="n">
        <f aca="false">(F87/30)*G87</f>
        <v>2110.45</v>
      </c>
    </row>
    <row r="88" customFormat="false" ht="15.75" hidden="false" customHeight="false" outlineLevel="0" collapsed="false">
      <c r="A88" s="20" t="n">
        <f aca="false">SUM(A87:A87)</f>
        <v>1</v>
      </c>
      <c r="B88" s="46" t="s">
        <v>25</v>
      </c>
      <c r="C88" s="46"/>
      <c r="D88" s="46"/>
      <c r="E88" s="47" t="n">
        <f aca="false">SUM(E87)</f>
        <v>1008</v>
      </c>
      <c r="F88" s="48"/>
      <c r="G88" s="48"/>
      <c r="H88" s="49" t="n">
        <f aca="false">SUM(H87)</f>
        <v>0</v>
      </c>
      <c r="I88" s="49" t="n">
        <f aca="false">SUM(I87)</f>
        <v>0</v>
      </c>
      <c r="J88" s="50" t="n">
        <f aca="false">SUM(J87:J87)</f>
        <v>2110.45</v>
      </c>
      <c r="L88" s="52" t="n">
        <f aca="false">J88+J66+J55</f>
        <v>60569.2691666667</v>
      </c>
    </row>
    <row r="89" customFormat="false" ht="15" hidden="false" customHeight="false" outlineLevel="0" collapsed="false">
      <c r="B89" s="1"/>
      <c r="F89" s="20"/>
      <c r="J89" s="21"/>
    </row>
    <row r="90" customFormat="false" ht="15" hidden="false" customHeight="false" outlineLevel="0" collapsed="false">
      <c r="B90" s="1"/>
      <c r="E90" s="110"/>
      <c r="F90" s="20"/>
      <c r="J90" s="21"/>
    </row>
    <row r="91" s="113" customFormat="true" ht="24.95" hidden="false" customHeight="true" outlineLevel="0" collapsed="false">
      <c r="A91" s="111"/>
      <c r="B91" s="112" t="s">
        <v>73</v>
      </c>
      <c r="C91" s="112"/>
      <c r="D91" s="112"/>
      <c r="E91" s="112"/>
      <c r="F91" s="112"/>
      <c r="H91" s="114"/>
      <c r="I91" s="115"/>
      <c r="J91" s="115"/>
    </row>
    <row r="92" s="113" customFormat="true" ht="12.75" hidden="false" customHeight="false" outlineLevel="0" collapsed="false">
      <c r="A92" s="111"/>
      <c r="B92" s="33" t="s">
        <v>74</v>
      </c>
      <c r="C92" s="33" t="s">
        <v>25</v>
      </c>
      <c r="D92" s="116" t="s">
        <v>75</v>
      </c>
      <c r="E92" s="33" t="s">
        <v>76</v>
      </c>
      <c r="F92" s="116" t="s">
        <v>77</v>
      </c>
      <c r="H92" s="111"/>
      <c r="I92" s="111"/>
      <c r="J92" s="111"/>
    </row>
    <row r="93" s="113" customFormat="true" ht="15" hidden="false" customHeight="false" outlineLevel="0" collapsed="false">
      <c r="A93" s="111"/>
      <c r="B93" s="117" t="str">
        <f aca="false">B23</f>
        <v>Faxineiro 44 Hs / Segunda à Sábado / Àrea Interna (Insalubre) - MÁXIMO 04</v>
      </c>
      <c r="C93" s="118" t="n">
        <f aca="false">J30</f>
        <v>0</v>
      </c>
      <c r="D93" s="42" t="n">
        <f aca="false">H30</f>
        <v>0</v>
      </c>
      <c r="E93" s="42" t="n">
        <f aca="false">I30</f>
        <v>0</v>
      </c>
      <c r="F93" s="46" t="n">
        <f aca="false">A30</f>
        <v>3</v>
      </c>
      <c r="H93" s="111"/>
      <c r="I93" s="111"/>
      <c r="J93" s="111"/>
    </row>
    <row r="94" s="113" customFormat="true" ht="15" hidden="false" customHeight="false" outlineLevel="0" collapsed="false">
      <c r="A94" s="111"/>
      <c r="B94" s="117" t="str">
        <f aca="false">B33</f>
        <v>Faxineiro 44 Hs / Segunda à Sábado / Àrea Interna - MÁXIMO 19</v>
      </c>
      <c r="C94" s="118" t="n">
        <f aca="false">J55</f>
        <v>45006.8391666667</v>
      </c>
      <c r="D94" s="42" t="n">
        <f aca="false">H55</f>
        <v>4.5</v>
      </c>
      <c r="E94" s="42" t="n">
        <f aca="false">I55</f>
        <v>21</v>
      </c>
      <c r="F94" s="46" t="n">
        <f aca="false">A55</f>
        <v>18</v>
      </c>
      <c r="H94" s="111"/>
      <c r="I94" s="111"/>
      <c r="J94" s="111"/>
    </row>
    <row r="95" s="113" customFormat="true" ht="15" hidden="false" customHeight="false" outlineLevel="0" collapsed="false">
      <c r="A95" s="111"/>
      <c r="B95" s="117" t="str">
        <f aca="false">B59</f>
        <v>Faxineiro 44 Hs / Segunda à Sábado / Súmula - MÁXIMO 04/insalubridade 40%</v>
      </c>
      <c r="C95" s="118" t="n">
        <f aca="false">J66</f>
        <v>13451.98</v>
      </c>
      <c r="D95" s="42" t="n">
        <f aca="false">H66</f>
        <v>0</v>
      </c>
      <c r="E95" s="42" t="n">
        <f aca="false">I66</f>
        <v>1</v>
      </c>
      <c r="F95" s="46" t="n">
        <f aca="false">A66</f>
        <v>3</v>
      </c>
      <c r="H95" s="111"/>
      <c r="I95" s="111"/>
      <c r="J95" s="111"/>
    </row>
    <row r="96" s="113" customFormat="true" ht="15" hidden="false" customHeight="false" outlineLevel="0" collapsed="false">
      <c r="A96" s="111"/>
      <c r="B96" s="117" t="str">
        <f aca="false">B69</f>
        <v>Faxineiro 44 Hs / Segunda à Sábado / Esquadria - MÁXIMO 01</v>
      </c>
      <c r="C96" s="118" t="n">
        <f aca="false">J73</f>
        <v>0</v>
      </c>
      <c r="D96" s="42" t="n">
        <f aca="false">H73</f>
        <v>0</v>
      </c>
      <c r="E96" s="42" t="n">
        <f aca="false">I73</f>
        <v>3</v>
      </c>
      <c r="F96" s="46" t="n">
        <f aca="false">A73</f>
        <v>1</v>
      </c>
      <c r="H96" s="111"/>
      <c r="I96" s="111"/>
      <c r="J96" s="111"/>
    </row>
    <row r="97" s="113" customFormat="true" ht="15" hidden="true" customHeight="false" outlineLevel="0" collapsed="false">
      <c r="A97" s="111"/>
      <c r="B97" s="117" t="str">
        <f aca="false">B76</f>
        <v>Servente 12x36 - Diurno (Piscina) - MÁXIMO 02</v>
      </c>
      <c r="C97" s="118" t="n">
        <f aca="false">J81</f>
        <v>0</v>
      </c>
      <c r="D97" s="42" t="n">
        <f aca="false">H81</f>
        <v>0</v>
      </c>
      <c r="E97" s="42" t="n">
        <f aca="false">I81</f>
        <v>0</v>
      </c>
      <c r="F97" s="46" t="n">
        <f aca="false">A81</f>
        <v>0</v>
      </c>
      <c r="H97" s="111"/>
      <c r="I97" s="111"/>
      <c r="J97" s="111"/>
    </row>
    <row r="98" s="113" customFormat="true" ht="15" hidden="false" customHeight="false" outlineLevel="0" collapsed="false">
      <c r="A98" s="111"/>
      <c r="B98" s="117" t="str">
        <f aca="false">B84</f>
        <v>Supervisor 44 Hs / Segunda à Sábado - MÁXIMO 01</v>
      </c>
      <c r="C98" s="118" t="n">
        <f aca="false">J88</f>
        <v>2110.45</v>
      </c>
      <c r="D98" s="42" t="n">
        <f aca="false">H88</f>
        <v>0</v>
      </c>
      <c r="E98" s="42" t="n">
        <f aca="false">I88</f>
        <v>0</v>
      </c>
      <c r="F98" s="46" t="n">
        <f aca="false">A88</f>
        <v>1</v>
      </c>
      <c r="H98" s="111"/>
      <c r="I98" s="111"/>
      <c r="J98" s="111"/>
    </row>
    <row r="99" s="113" customFormat="true" ht="12.75" hidden="false" customHeight="false" outlineLevel="0" collapsed="false">
      <c r="A99" s="111"/>
      <c r="B99" s="46" t="s">
        <v>23</v>
      </c>
      <c r="C99" s="119" t="n">
        <f aca="false">SUM(C93:C98)</f>
        <v>60569.2691666667</v>
      </c>
      <c r="D99" s="46" t="n">
        <f aca="false">SUM(D93:D98)</f>
        <v>4.5</v>
      </c>
      <c r="E99" s="46" t="n">
        <f aca="false">SUM(E93:E98)</f>
        <v>25</v>
      </c>
      <c r="F99" s="46" t="n">
        <f aca="false">SUM(F93:F98)</f>
        <v>26</v>
      </c>
      <c r="I99" s="111"/>
      <c r="J99" s="111"/>
    </row>
    <row r="100" s="113" customFormat="true" ht="15" hidden="false" customHeight="false" outlineLevel="0" collapsed="false">
      <c r="A100" s="111"/>
      <c r="D100" s="120"/>
      <c r="E100" s="121"/>
      <c r="F100" s="122"/>
      <c r="H100" s="111"/>
      <c r="I100" s="111"/>
      <c r="J100" s="111"/>
    </row>
    <row r="101" s="113" customFormat="true" ht="15" hidden="false" customHeight="false" outlineLevel="0" collapsed="false">
      <c r="A101" s="111"/>
      <c r="D101" s="120"/>
      <c r="E101" s="121"/>
      <c r="F101" s="122"/>
      <c r="H101" s="111"/>
      <c r="I101" s="111"/>
      <c r="J101" s="111"/>
    </row>
    <row r="102" s="113" customFormat="true" ht="15.75" hidden="false" customHeight="false" outlineLevel="0" collapsed="false">
      <c r="A102" s="111"/>
      <c r="D102" s="120"/>
      <c r="E102" s="121"/>
      <c r="F102" s="122"/>
      <c r="H102" s="111"/>
      <c r="I102" s="111"/>
      <c r="J102" s="111"/>
    </row>
    <row r="103" s="113" customFormat="true" ht="24.95" hidden="false" customHeight="true" outlineLevel="0" collapsed="false">
      <c r="A103" s="111"/>
      <c r="B103" s="123" t="s">
        <v>78</v>
      </c>
      <c r="C103" s="123"/>
      <c r="D103" s="123"/>
      <c r="E103" s="123"/>
      <c r="F103" s="123"/>
      <c r="G103" s="123"/>
      <c r="H103" s="123"/>
      <c r="I103" s="114"/>
      <c r="J103" s="111"/>
    </row>
    <row r="104" s="113" customFormat="true" ht="25.5" hidden="false" customHeight="false" outlineLevel="0" collapsed="false">
      <c r="A104" s="111"/>
      <c r="B104" s="124" t="s">
        <v>74</v>
      </c>
      <c r="C104" s="33" t="s">
        <v>79</v>
      </c>
      <c r="D104" s="125" t="s">
        <v>80</v>
      </c>
      <c r="E104" s="33" t="s">
        <v>81</v>
      </c>
      <c r="F104" s="33" t="s">
        <v>82</v>
      </c>
      <c r="G104" s="33" t="s">
        <v>83</v>
      </c>
      <c r="H104" s="126" t="s">
        <v>23</v>
      </c>
      <c r="I104" s="127"/>
      <c r="J104" s="111"/>
    </row>
    <row r="105" s="113" customFormat="true" ht="15" hidden="false" customHeight="false" outlineLevel="0" collapsed="false">
      <c r="A105" s="111"/>
      <c r="B105" s="26" t="str">
        <f aca="false">B93</f>
        <v>Faxineiro 44 Hs / Segunda à Sábado / Àrea Interna (Insalubre) - MÁXIMO 04</v>
      </c>
      <c r="C105" s="118" t="n">
        <f aca="false">E30</f>
        <v>0</v>
      </c>
      <c r="D105" s="40" t="n">
        <f aca="false">C105*8.33%</f>
        <v>0</v>
      </c>
      <c r="E105" s="40" t="n">
        <f aca="false">C105*12.1%</f>
        <v>0</v>
      </c>
      <c r="F105" s="40" t="n">
        <f aca="false">C105*5%</f>
        <v>0</v>
      </c>
      <c r="G105" s="40" t="n">
        <f aca="false">C105*7.6%</f>
        <v>0</v>
      </c>
      <c r="H105" s="128" t="n">
        <f aca="false">SUM(D105:G105)</f>
        <v>0</v>
      </c>
      <c r="I105" s="129"/>
      <c r="J105" s="111"/>
    </row>
    <row r="106" s="113" customFormat="true" ht="15" hidden="false" customHeight="false" outlineLevel="0" collapsed="false">
      <c r="A106" s="111"/>
      <c r="B106" s="26" t="str">
        <f aca="false">B94</f>
        <v>Faxineiro 44 Hs / Segunda à Sábado / Àrea Interna - MÁXIMO 19</v>
      </c>
      <c r="C106" s="118" t="n">
        <f aca="false">E55</f>
        <v>18748.8</v>
      </c>
      <c r="D106" s="40" t="e">
        <f aca="false">C106*8.33%</f>
        <v>#NAME?</v>
      </c>
      <c r="E106" s="40" t="e">
        <f aca="false">C106*12.1%</f>
        <v>#NAME?</v>
      </c>
      <c r="F106" s="40" t="e">
        <f aca="false">C106*5%</f>
        <v>#NAME?</v>
      </c>
      <c r="G106" s="40" t="e">
        <f aca="false">C106*7.6%</f>
        <v>#NAME?</v>
      </c>
      <c r="H106" s="128" t="e">
        <f aca="false">SUM(D106:G106)</f>
        <v>#NAME?</v>
      </c>
      <c r="I106" s="129"/>
      <c r="J106" s="111"/>
    </row>
    <row r="107" s="113" customFormat="true" ht="15" hidden="false" customHeight="false" outlineLevel="0" collapsed="false">
      <c r="A107" s="111"/>
      <c r="B107" s="26" t="str">
        <f aca="false">B95</f>
        <v>Faxineiro 44 Hs / Segunda à Sábado / Súmula - MÁXIMO 04/insalubridade 40%</v>
      </c>
      <c r="C107" s="118" t="n">
        <f aca="false">E66</f>
        <v>5692.8</v>
      </c>
      <c r="D107" s="40" t="n">
        <f aca="false">C107*8.33%</f>
        <v>474.21024</v>
      </c>
      <c r="E107" s="40" t="n">
        <f aca="false">C107*12.1%</f>
        <v>688.8288</v>
      </c>
      <c r="F107" s="40" t="n">
        <f aca="false">C107*5%</f>
        <v>284.64</v>
      </c>
      <c r="G107" s="40" t="n">
        <f aca="false">C107*7.6%</f>
        <v>432.6528</v>
      </c>
      <c r="H107" s="128" t="n">
        <f aca="false">SUM(D107:G107)</f>
        <v>1880.33184</v>
      </c>
      <c r="I107" s="129"/>
      <c r="J107" s="111"/>
    </row>
    <row r="108" s="113" customFormat="true" ht="15" hidden="false" customHeight="false" outlineLevel="0" collapsed="false">
      <c r="A108" s="111"/>
      <c r="B108" s="26" t="str">
        <f aca="false">B96</f>
        <v>Faxineiro 44 Hs / Segunda à Sábado / Esquadria - MÁXIMO 01</v>
      </c>
      <c r="C108" s="118" t="n">
        <f aca="false">E81</f>
        <v>0</v>
      </c>
      <c r="D108" s="40" t="n">
        <f aca="false">C108*8.33%</f>
        <v>0</v>
      </c>
      <c r="E108" s="40" t="n">
        <f aca="false">C108*12.1%</f>
        <v>0</v>
      </c>
      <c r="F108" s="40" t="n">
        <f aca="false">C108*5%</f>
        <v>0</v>
      </c>
      <c r="G108" s="40" t="n">
        <f aca="false">C108*7.6%</f>
        <v>0</v>
      </c>
      <c r="H108" s="128" t="n">
        <f aca="false">SUM(D108:G108)</f>
        <v>0</v>
      </c>
      <c r="I108" s="129"/>
      <c r="J108" s="111"/>
    </row>
    <row r="109" s="113" customFormat="true" ht="15" hidden="false" customHeight="false" outlineLevel="0" collapsed="false">
      <c r="A109" s="111"/>
      <c r="B109" s="26" t="str">
        <f aca="false">B98</f>
        <v>Supervisor 44 Hs / Segunda à Sábado - MÁXIMO 01</v>
      </c>
      <c r="C109" s="118" t="n">
        <f aca="false">E88</f>
        <v>1008</v>
      </c>
      <c r="D109" s="40" t="n">
        <f aca="false">C109*8.33%</f>
        <v>83.9664</v>
      </c>
      <c r="E109" s="40" t="n">
        <f aca="false">C109*12.1%</f>
        <v>121.968</v>
      </c>
      <c r="F109" s="40" t="n">
        <f aca="false">C109*5%</f>
        <v>50.4</v>
      </c>
      <c r="G109" s="40" t="n">
        <f aca="false">C109*7.6%</f>
        <v>76.608</v>
      </c>
      <c r="H109" s="128" t="n">
        <f aca="false">SUM(D109:G109)</f>
        <v>332.9424</v>
      </c>
      <c r="I109" s="129"/>
      <c r="J109" s="111"/>
    </row>
    <row r="110" s="113" customFormat="true" ht="13.5" hidden="false" customHeight="false" outlineLevel="0" collapsed="false">
      <c r="A110" s="111"/>
      <c r="B110" s="130"/>
      <c r="C110" s="131"/>
      <c r="D110" s="131"/>
      <c r="E110" s="131"/>
      <c r="F110" s="132" t="s">
        <v>84</v>
      </c>
      <c r="G110" s="132"/>
      <c r="H110" s="133" t="e">
        <f aca="false">SUM(H105:H109)</f>
        <v>#NAME?</v>
      </c>
      <c r="I110" s="134"/>
      <c r="J110" s="111"/>
    </row>
    <row r="111" customFormat="false" ht="15" hidden="false" customHeight="false" outlineLevel="0" collapsed="false">
      <c r="F111" s="21"/>
    </row>
    <row r="112" customFormat="false" ht="15" hidden="false" customHeight="false" outlineLevel="0" collapsed="false">
      <c r="F112" s="21"/>
    </row>
    <row r="113" customFormat="false" ht="15" hidden="false" customHeight="false" outlineLevel="0" collapsed="false">
      <c r="F113" s="21"/>
    </row>
    <row r="114" customFormat="false" ht="15" hidden="false" customHeight="false" outlineLevel="0" collapsed="false">
      <c r="F114" s="21"/>
    </row>
    <row r="115" customFormat="false" ht="15" hidden="false" customHeight="false" outlineLevel="0" collapsed="false">
      <c r="F115" s="21"/>
    </row>
    <row r="116" customFormat="false" ht="15" hidden="false" customHeight="false" outlineLevel="0" collapsed="false">
      <c r="F116" s="21"/>
    </row>
    <row r="117" customFormat="false" ht="15" hidden="false" customHeight="false" outlineLevel="0" collapsed="false">
      <c r="F117" s="21"/>
    </row>
    <row r="118" customFormat="false" ht="15" hidden="false" customHeight="false" outlineLevel="0" collapsed="false">
      <c r="F118" s="21"/>
    </row>
    <row r="119" customFormat="false" ht="15" hidden="false" customHeight="false" outlineLevel="0" collapsed="false">
      <c r="F119" s="21"/>
    </row>
    <row r="120" customFormat="false" ht="15" hidden="false" customHeight="false" outlineLevel="0" collapsed="false">
      <c r="F120" s="21"/>
    </row>
    <row r="121" customFormat="false" ht="15" hidden="false" customHeight="false" outlineLevel="0" collapsed="false">
      <c r="F121" s="21"/>
    </row>
    <row r="122" customFormat="false" ht="15" hidden="false" customHeight="false" outlineLevel="0" collapsed="false">
      <c r="F122" s="21"/>
    </row>
    <row r="123" customFormat="false" ht="15" hidden="false" customHeight="false" outlineLevel="0" collapsed="false">
      <c r="F123" s="21"/>
    </row>
    <row r="124" customFormat="false" ht="15" hidden="false" customHeight="false" outlineLevel="0" collapsed="false">
      <c r="F124" s="21"/>
    </row>
    <row r="125" customFormat="false" ht="15" hidden="false" customHeight="false" outlineLevel="0" collapsed="false">
      <c r="F125" s="21"/>
    </row>
    <row r="126" customFormat="false" ht="15" hidden="false" customHeight="false" outlineLevel="0" collapsed="false">
      <c r="F126" s="21"/>
    </row>
    <row r="127" customFormat="false" ht="15" hidden="false" customHeight="false" outlineLevel="0" collapsed="false">
      <c r="F127" s="21"/>
    </row>
    <row r="128" customFormat="false" ht="15" hidden="false" customHeight="false" outlineLevel="0" collapsed="false">
      <c r="F128" s="21"/>
    </row>
    <row r="129" customFormat="false" ht="15" hidden="false" customHeight="false" outlineLevel="0" collapsed="false">
      <c r="F129" s="21"/>
    </row>
    <row r="130" customFormat="false" ht="15" hidden="false" customHeight="false" outlineLevel="0" collapsed="false">
      <c r="F130" s="21"/>
    </row>
    <row r="131" customFormat="false" ht="15" hidden="false" customHeight="false" outlineLevel="0" collapsed="false">
      <c r="F131" s="21"/>
    </row>
    <row r="132" customFormat="false" ht="15" hidden="false" customHeight="false" outlineLevel="0" collapsed="false">
      <c r="F132" s="21"/>
    </row>
    <row r="133" customFormat="false" ht="15" hidden="false" customHeight="false" outlineLevel="0" collapsed="false">
      <c r="F133" s="21"/>
    </row>
    <row r="134" customFormat="false" ht="15" hidden="false" customHeight="false" outlineLevel="0" collapsed="false">
      <c r="F134" s="21"/>
    </row>
    <row r="135" customFormat="false" ht="15" hidden="false" customHeight="false" outlineLevel="0" collapsed="false">
      <c r="F135" s="21"/>
    </row>
    <row r="136" customFormat="false" ht="15" hidden="false" customHeight="false" outlineLevel="0" collapsed="false">
      <c r="F136" s="21"/>
    </row>
    <row r="137" customFormat="false" ht="15" hidden="false" customHeight="false" outlineLevel="0" collapsed="false">
      <c r="F137" s="21"/>
    </row>
    <row r="138" customFormat="false" ht="15" hidden="false" customHeight="false" outlineLevel="0" collapsed="false">
      <c r="F138" s="21"/>
    </row>
    <row r="139" customFormat="false" ht="15" hidden="false" customHeight="false" outlineLevel="0" collapsed="false">
      <c r="F139" s="21"/>
    </row>
    <row r="140" customFormat="false" ht="15" hidden="false" customHeight="false" outlineLevel="0" collapsed="false">
      <c r="F140" s="21"/>
    </row>
    <row r="141" customFormat="false" ht="15" hidden="false" customHeight="false" outlineLevel="0" collapsed="false">
      <c r="F141" s="21"/>
    </row>
    <row r="142" customFormat="false" ht="15" hidden="false" customHeight="false" outlineLevel="0" collapsed="false">
      <c r="F142" s="21"/>
    </row>
    <row r="143" customFormat="false" ht="15" hidden="false" customHeight="false" outlineLevel="0" collapsed="false">
      <c r="F143" s="21"/>
    </row>
    <row r="144" customFormat="false" ht="15" hidden="false" customHeight="false" outlineLevel="0" collapsed="false">
      <c r="F144" s="21"/>
    </row>
    <row r="145" customFormat="false" ht="15" hidden="false" customHeight="false" outlineLevel="0" collapsed="false">
      <c r="F145" s="21"/>
    </row>
    <row r="146" customFormat="false" ht="15" hidden="false" customHeight="false" outlineLevel="0" collapsed="false">
      <c r="F146" s="21"/>
    </row>
    <row r="147" customFormat="false" ht="15" hidden="false" customHeight="false" outlineLevel="0" collapsed="false">
      <c r="F147" s="21"/>
    </row>
    <row r="148" customFormat="false" ht="15" hidden="false" customHeight="false" outlineLevel="0" collapsed="false">
      <c r="F148" s="21"/>
    </row>
  </sheetData>
  <mergeCells count="35">
    <mergeCell ref="H5:J5"/>
    <mergeCell ref="H6:J6"/>
    <mergeCell ref="B9:F9"/>
    <mergeCell ref="B15:J15"/>
    <mergeCell ref="B30:D30"/>
    <mergeCell ref="E34:I34"/>
    <mergeCell ref="K35:M35"/>
    <mergeCell ref="K36:M36"/>
    <mergeCell ref="K37:M37"/>
    <mergeCell ref="K38:M38"/>
    <mergeCell ref="K39:M39"/>
    <mergeCell ref="K40:M40"/>
    <mergeCell ref="K41:M41"/>
    <mergeCell ref="K42:M42"/>
    <mergeCell ref="K43:M43"/>
    <mergeCell ref="K44:M44"/>
    <mergeCell ref="K45:M45"/>
    <mergeCell ref="K46:M46"/>
    <mergeCell ref="K47:M47"/>
    <mergeCell ref="K48:M48"/>
    <mergeCell ref="K49:M49"/>
    <mergeCell ref="K50:M50"/>
    <mergeCell ref="K51:M51"/>
    <mergeCell ref="K52:M52"/>
    <mergeCell ref="K53:M53"/>
    <mergeCell ref="K54:M54"/>
    <mergeCell ref="B55:D55"/>
    <mergeCell ref="K55:M55"/>
    <mergeCell ref="B66:D66"/>
    <mergeCell ref="B73:D73"/>
    <mergeCell ref="B81:D81"/>
    <mergeCell ref="B88:D88"/>
    <mergeCell ref="B91:F91"/>
    <mergeCell ref="B103:H103"/>
    <mergeCell ref="F110:G110"/>
  </mergeCells>
  <printOptions headings="false" gridLines="false" gridLinesSet="true" horizontalCentered="true" verticalCentered="true"/>
  <pageMargins left="0.39375" right="0.39375" top="0.39375" bottom="0.39375" header="0.511805555555555" footer="0.511805555555555"/>
  <pageSetup paperSize="9" scale="100" firstPageNumber="0" fitToWidth="1" fitToHeight="2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56" man="true" max="16383" min="0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1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pane xSplit="1" ySplit="1" topLeftCell="B2" activePane="bottomRight" state="frozen"/>
      <selection pane="topLeft" activeCell="A1" activeCellId="0" sqref="A1"/>
      <selection pane="topRight" activeCell="B1" activeCellId="0" sqref="B1"/>
      <selection pane="bottomLeft" activeCell="A2" activeCellId="0" sqref="A2"/>
      <selection pane="bottomRight" activeCell="C6" activeCellId="0" sqref="C6"/>
    </sheetView>
  </sheetViews>
  <sheetFormatPr defaultRowHeight="12.75" outlineLevelRow="0" outlineLevelCol="0"/>
  <cols>
    <col collapsed="false" customWidth="true" hidden="false" outlineLevel="0" max="1" min="1" style="135" width="9.14"/>
    <col collapsed="false" customWidth="true" hidden="false" outlineLevel="0" max="2" min="2" style="135" width="36.71"/>
    <col collapsed="false" customWidth="true" hidden="false" outlineLevel="0" max="3" min="3" style="135" width="31.57"/>
    <col collapsed="false" customWidth="true" hidden="false" outlineLevel="0" max="4" min="4" style="135" width="25.57"/>
    <col collapsed="false" customWidth="true" hidden="true" outlineLevel="0" max="5" min="5" style="136" width="8.57"/>
    <col collapsed="false" customWidth="true" hidden="false" outlineLevel="0" max="6" min="6" style="135" width="9.58"/>
    <col collapsed="false" customWidth="true" hidden="false" outlineLevel="0" max="7" min="7" style="135" width="76"/>
    <col collapsed="false" customWidth="true" hidden="false" outlineLevel="0" max="10" min="8" style="135" width="9.14"/>
    <col collapsed="false" customWidth="true" hidden="false" outlineLevel="0" max="11" min="11" style="135" width="29.86"/>
    <col collapsed="false" customWidth="true" hidden="false" outlineLevel="0" max="1025" min="12" style="135" width="9.14"/>
  </cols>
  <sheetData>
    <row r="1" customFormat="false" ht="32.25" hidden="false" customHeight="true" outlineLevel="0" collapsed="false">
      <c r="A1" s="137" t="s">
        <v>85</v>
      </c>
      <c r="B1" s="138" t="s">
        <v>15</v>
      </c>
      <c r="C1" s="138" t="s">
        <v>86</v>
      </c>
      <c r="D1" s="138" t="s">
        <v>87</v>
      </c>
      <c r="E1" s="139" t="s">
        <v>88</v>
      </c>
    </row>
    <row r="2" customFormat="false" ht="12.75" hidden="false" customHeight="false" outlineLevel="0" collapsed="false">
      <c r="A2" s="140" t="n">
        <v>2059</v>
      </c>
      <c r="B2" s="141" t="s">
        <v>89</v>
      </c>
      <c r="C2" s="142" t="s">
        <v>90</v>
      </c>
      <c r="D2" s="143" t="s">
        <v>91</v>
      </c>
      <c r="E2" s="144" t="s">
        <v>92</v>
      </c>
      <c r="F2" s="145"/>
    </row>
    <row r="3" customFormat="false" ht="12.75" hidden="false" customHeight="false" outlineLevel="0" collapsed="false">
      <c r="A3" s="140" t="n">
        <v>2060</v>
      </c>
      <c r="B3" s="141" t="s">
        <v>93</v>
      </c>
      <c r="C3" s="142" t="s">
        <v>94</v>
      </c>
      <c r="D3" s="143" t="s">
        <v>95</v>
      </c>
      <c r="E3" s="144" t="s">
        <v>92</v>
      </c>
      <c r="F3" s="145"/>
    </row>
    <row r="4" customFormat="false" ht="12.75" hidden="false" customHeight="false" outlineLevel="0" collapsed="false">
      <c r="A4" s="140" t="n">
        <v>2061</v>
      </c>
      <c r="B4" s="141" t="s">
        <v>96</v>
      </c>
      <c r="C4" s="142" t="s">
        <v>97</v>
      </c>
      <c r="D4" s="143" t="s">
        <v>98</v>
      </c>
      <c r="E4" s="144" t="s">
        <v>92</v>
      </c>
      <c r="F4" s="145"/>
    </row>
    <row r="5" customFormat="false" ht="12.75" hidden="false" customHeight="false" outlineLevel="0" collapsed="false">
      <c r="A5" s="140" t="n">
        <v>2062</v>
      </c>
      <c r="B5" s="141" t="s">
        <v>99</v>
      </c>
      <c r="C5" s="142" t="s">
        <v>100</v>
      </c>
      <c r="D5" s="143" t="s">
        <v>95</v>
      </c>
      <c r="E5" s="144" t="s">
        <v>92</v>
      </c>
      <c r="F5" s="145"/>
    </row>
    <row r="6" customFormat="false" ht="12.75" hidden="false" customHeight="false" outlineLevel="0" collapsed="false">
      <c r="A6" s="140" t="n">
        <v>2063</v>
      </c>
      <c r="B6" s="141" t="s">
        <v>101</v>
      </c>
      <c r="C6" s="142" t="s">
        <v>102</v>
      </c>
      <c r="D6" s="143" t="s">
        <v>103</v>
      </c>
      <c r="E6" s="144" t="s">
        <v>92</v>
      </c>
      <c r="F6" s="145"/>
    </row>
    <row r="7" customFormat="false" ht="12.75" hidden="false" customHeight="false" outlineLevel="0" collapsed="false">
      <c r="A7" s="140" t="n">
        <v>2064</v>
      </c>
      <c r="B7" s="141" t="s">
        <v>101</v>
      </c>
      <c r="C7" s="142" t="s">
        <v>104</v>
      </c>
      <c r="D7" s="143" t="s">
        <v>103</v>
      </c>
      <c r="E7" s="144" t="s">
        <v>92</v>
      </c>
      <c r="F7" s="145"/>
    </row>
    <row r="8" customFormat="false" ht="12.75" hidden="false" customHeight="false" outlineLevel="0" collapsed="false">
      <c r="A8" s="140" t="n">
        <v>2065</v>
      </c>
      <c r="B8" s="141"/>
      <c r="C8" s="142"/>
      <c r="D8" s="143"/>
      <c r="E8" s="144" t="s">
        <v>92</v>
      </c>
      <c r="F8" s="145"/>
    </row>
    <row r="9" customFormat="false" ht="12.75" hidden="false" customHeight="false" outlineLevel="0" collapsed="false">
      <c r="A9" s="146" t="n">
        <v>2066</v>
      </c>
      <c r="B9" s="141"/>
      <c r="C9" s="142"/>
      <c r="D9" s="143"/>
      <c r="E9" s="147" t="s">
        <v>105</v>
      </c>
      <c r="F9" s="145"/>
    </row>
    <row r="10" customFormat="false" ht="12.75" hidden="false" customHeight="false" outlineLevel="0" collapsed="false">
      <c r="A10" s="146" t="n">
        <v>2067</v>
      </c>
      <c r="B10" s="141"/>
      <c r="C10" s="142"/>
      <c r="D10" s="143"/>
      <c r="E10" s="148" t="s">
        <v>105</v>
      </c>
      <c r="F10" s="145"/>
    </row>
    <row r="11" customFormat="false" ht="12.75" hidden="false" customHeight="false" outlineLevel="0" collapsed="false">
      <c r="A11" s="146" t="n">
        <v>2068</v>
      </c>
      <c r="B11" s="141"/>
      <c r="C11" s="142"/>
      <c r="D11" s="143"/>
      <c r="E11" s="149" t="s">
        <v>92</v>
      </c>
      <c r="F11" s="145"/>
    </row>
    <row r="12" customFormat="false" ht="12.75" hidden="false" customHeight="false" outlineLevel="0" collapsed="false">
      <c r="A12" s="146" t="n">
        <v>2069</v>
      </c>
      <c r="B12" s="141"/>
      <c r="C12" s="142"/>
      <c r="D12" s="143"/>
      <c r="E12" s="150" t="s">
        <v>92</v>
      </c>
      <c r="F12" s="145"/>
    </row>
    <row r="13" customFormat="false" ht="12.75" hidden="false" customHeight="false" outlineLevel="0" collapsed="false">
      <c r="A13" s="146" t="n">
        <v>2070</v>
      </c>
      <c r="B13" s="151"/>
      <c r="C13" s="142"/>
      <c r="D13" s="143"/>
      <c r="E13" s="150" t="s">
        <v>105</v>
      </c>
      <c r="F13" s="145"/>
    </row>
    <row r="14" customFormat="false" ht="12.75" hidden="false" customHeight="false" outlineLevel="0" collapsed="false">
      <c r="A14" s="146" t="n">
        <v>2071</v>
      </c>
      <c r="B14" s="152"/>
      <c r="C14" s="153"/>
      <c r="D14" s="154"/>
      <c r="E14" s="150" t="s">
        <v>92</v>
      </c>
      <c r="F14" s="145"/>
    </row>
    <row r="15" customFormat="false" ht="12.75" hidden="false" customHeight="false" outlineLevel="0" collapsed="false">
      <c r="A15" s="146" t="n">
        <v>2072</v>
      </c>
      <c r="B15" s="155" t="s">
        <v>106</v>
      </c>
      <c r="C15" s="153"/>
      <c r="D15" s="154"/>
      <c r="E15" s="150" t="s">
        <v>105</v>
      </c>
      <c r="F15" s="145"/>
    </row>
    <row r="16" customFormat="false" ht="12.75" hidden="false" customHeight="false" outlineLevel="0" collapsed="false">
      <c r="A16" s="146" t="n">
        <v>2073</v>
      </c>
      <c r="B16" s="155"/>
      <c r="C16" s="153"/>
      <c r="D16" s="154"/>
      <c r="E16" s="150"/>
      <c r="F16" s="145"/>
    </row>
    <row r="17" customFormat="false" ht="12.75" hidden="false" customHeight="false" outlineLevel="0" collapsed="false">
      <c r="A17" s="146" t="n">
        <v>2074</v>
      </c>
      <c r="B17" s="155"/>
      <c r="C17" s="153"/>
      <c r="D17" s="154"/>
      <c r="E17" s="150"/>
      <c r="F17" s="145"/>
    </row>
    <row r="18" customFormat="false" ht="12.75" hidden="false" customHeight="false" outlineLevel="0" collapsed="false">
      <c r="A18" s="146" t="n">
        <v>2075</v>
      </c>
      <c r="B18" s="155"/>
      <c r="C18" s="153"/>
      <c r="D18" s="154"/>
      <c r="E18" s="150"/>
      <c r="F18" s="145"/>
    </row>
    <row r="19" customFormat="false" ht="12.75" hidden="false" customHeight="false" outlineLevel="0" collapsed="false">
      <c r="A19" s="146" t="n">
        <v>2076</v>
      </c>
      <c r="B19" s="152"/>
      <c r="C19" s="153"/>
      <c r="D19" s="154"/>
      <c r="E19" s="150"/>
      <c r="F19" s="145"/>
    </row>
    <row r="20" customFormat="false" ht="12.75" hidden="false" customHeight="false" outlineLevel="0" collapsed="false">
      <c r="A20" s="146" t="n">
        <v>2077</v>
      </c>
      <c r="B20" s="155"/>
      <c r="C20" s="153"/>
      <c r="D20" s="154"/>
      <c r="E20" s="150"/>
      <c r="F20" s="145"/>
    </row>
    <row r="21" customFormat="false" ht="12.75" hidden="false" customHeight="false" outlineLevel="0" collapsed="false">
      <c r="A21" s="146" t="n">
        <v>2078</v>
      </c>
      <c r="B21" s="155"/>
      <c r="C21" s="153"/>
      <c r="D21" s="154"/>
      <c r="E21" s="150"/>
      <c r="F21" s="145"/>
    </row>
    <row r="22" customFormat="false" ht="12.75" hidden="false" customHeight="false" outlineLevel="0" collapsed="false">
      <c r="A22" s="146" t="n">
        <v>2079</v>
      </c>
      <c r="B22" s="155"/>
      <c r="C22" s="153"/>
      <c r="D22" s="154"/>
      <c r="E22" s="150"/>
      <c r="F22" s="145"/>
    </row>
    <row r="23" customFormat="false" ht="12.75" hidden="false" customHeight="false" outlineLevel="0" collapsed="false">
      <c r="A23" s="146" t="n">
        <v>2080</v>
      </c>
      <c r="B23" s="155"/>
      <c r="C23" s="153"/>
      <c r="D23" s="154"/>
      <c r="E23" s="150"/>
      <c r="F23" s="145"/>
    </row>
    <row r="24" customFormat="false" ht="12.75" hidden="false" customHeight="false" outlineLevel="0" collapsed="false">
      <c r="A24" s="146" t="n">
        <v>2081</v>
      </c>
      <c r="B24" s="155"/>
      <c r="C24" s="153"/>
      <c r="D24" s="154"/>
      <c r="E24" s="150"/>
      <c r="F24" s="145"/>
    </row>
    <row r="25" customFormat="false" ht="12.75" hidden="false" customHeight="false" outlineLevel="0" collapsed="false">
      <c r="A25" s="146" t="n">
        <v>2082</v>
      </c>
      <c r="B25" s="155"/>
      <c r="C25" s="153"/>
      <c r="D25" s="154"/>
      <c r="E25" s="150"/>
      <c r="F25" s="145"/>
    </row>
    <row r="26" customFormat="false" ht="12.75" hidden="false" customHeight="false" outlineLevel="0" collapsed="false">
      <c r="A26" s="146" t="n">
        <v>2083</v>
      </c>
      <c r="B26" s="155"/>
      <c r="C26" s="153"/>
      <c r="D26" s="154"/>
      <c r="E26" s="150"/>
      <c r="F26" s="145"/>
    </row>
    <row r="27" customFormat="false" ht="12.75" hidden="false" customHeight="false" outlineLevel="0" collapsed="false">
      <c r="A27" s="146" t="n">
        <v>2084</v>
      </c>
      <c r="B27" s="155"/>
      <c r="C27" s="153"/>
      <c r="D27" s="154"/>
      <c r="E27" s="150"/>
      <c r="F27" s="145"/>
    </row>
    <row r="28" customFormat="false" ht="12.75" hidden="false" customHeight="false" outlineLevel="0" collapsed="false">
      <c r="A28" s="146" t="n">
        <v>2085</v>
      </c>
      <c r="B28" s="155"/>
      <c r="C28" s="153"/>
      <c r="D28" s="154"/>
      <c r="E28" s="150"/>
      <c r="F28" s="145"/>
    </row>
    <row r="29" customFormat="false" ht="12.75" hidden="false" customHeight="false" outlineLevel="0" collapsed="false">
      <c r="A29" s="146" t="n">
        <v>2086</v>
      </c>
      <c r="B29" s="155"/>
      <c r="C29" s="153"/>
      <c r="D29" s="154"/>
      <c r="E29" s="150"/>
      <c r="F29" s="145"/>
    </row>
    <row r="30" customFormat="false" ht="12.75" hidden="false" customHeight="false" outlineLevel="0" collapsed="false">
      <c r="A30" s="146" t="n">
        <v>2087</v>
      </c>
      <c r="B30" s="155"/>
      <c r="C30" s="153"/>
      <c r="D30" s="154"/>
      <c r="E30" s="150"/>
      <c r="F30" s="145"/>
    </row>
    <row r="31" customFormat="false" ht="12.75" hidden="false" customHeight="false" outlineLevel="0" collapsed="false">
      <c r="A31" s="146" t="n">
        <v>2088</v>
      </c>
      <c r="B31" s="155"/>
      <c r="C31" s="153"/>
      <c r="D31" s="154"/>
      <c r="E31" s="150"/>
      <c r="F31" s="145"/>
    </row>
    <row r="32" customFormat="false" ht="12.75" hidden="false" customHeight="false" outlineLevel="0" collapsed="false">
      <c r="A32" s="146" t="n">
        <v>2089</v>
      </c>
      <c r="B32" s="155"/>
      <c r="C32" s="153"/>
      <c r="D32" s="154"/>
      <c r="E32" s="150"/>
      <c r="F32" s="145"/>
    </row>
    <row r="33" customFormat="false" ht="12.75" hidden="false" customHeight="false" outlineLevel="0" collapsed="false">
      <c r="A33" s="146" t="n">
        <v>2090</v>
      </c>
      <c r="B33" s="155"/>
      <c r="C33" s="153"/>
      <c r="D33" s="154"/>
      <c r="E33" s="150"/>
      <c r="F33" s="145"/>
    </row>
    <row r="34" customFormat="false" ht="12.75" hidden="false" customHeight="false" outlineLevel="0" collapsed="false">
      <c r="A34" s="146" t="n">
        <v>2091</v>
      </c>
      <c r="B34" s="155"/>
      <c r="C34" s="153"/>
      <c r="D34" s="154"/>
      <c r="E34" s="150"/>
      <c r="F34" s="145"/>
    </row>
    <row r="35" customFormat="false" ht="12.75" hidden="false" customHeight="false" outlineLevel="0" collapsed="false">
      <c r="A35" s="146" t="n">
        <v>2092</v>
      </c>
      <c r="B35" s="155"/>
      <c r="C35" s="153"/>
      <c r="D35" s="154"/>
      <c r="E35" s="150"/>
      <c r="F35" s="145"/>
    </row>
    <row r="36" customFormat="false" ht="12.75" hidden="false" customHeight="false" outlineLevel="0" collapsed="false">
      <c r="A36" s="156" t="n">
        <v>2093</v>
      </c>
      <c r="B36" s="157"/>
      <c r="C36" s="153"/>
      <c r="D36" s="158"/>
      <c r="E36" s="150"/>
      <c r="F36" s="145"/>
    </row>
    <row r="37" customFormat="false" ht="12.75" hidden="false" customHeight="false" outlineLevel="0" collapsed="false">
      <c r="A37" s="156" t="n">
        <v>2094</v>
      </c>
      <c r="B37" s="157"/>
      <c r="C37" s="153"/>
      <c r="D37" s="158"/>
      <c r="E37" s="150"/>
      <c r="F37" s="145"/>
    </row>
    <row r="38" customFormat="false" ht="12.75" hidden="false" customHeight="false" outlineLevel="0" collapsed="false">
      <c r="A38" s="156" t="n">
        <v>2095</v>
      </c>
      <c r="B38" s="157"/>
      <c r="C38" s="153"/>
      <c r="D38" s="158"/>
      <c r="E38" s="150"/>
      <c r="F38" s="145"/>
    </row>
    <row r="39" customFormat="false" ht="12.75" hidden="false" customHeight="false" outlineLevel="0" collapsed="false">
      <c r="A39" s="156" t="n">
        <v>2096</v>
      </c>
      <c r="B39" s="157"/>
      <c r="C39" s="153"/>
      <c r="D39" s="158"/>
      <c r="E39" s="150"/>
      <c r="F39" s="145"/>
    </row>
    <row r="40" customFormat="false" ht="12.75" hidden="false" customHeight="false" outlineLevel="0" collapsed="false">
      <c r="A40" s="156" t="n">
        <v>2097</v>
      </c>
      <c r="B40" s="157"/>
      <c r="C40" s="153"/>
      <c r="D40" s="158"/>
      <c r="E40" s="150"/>
      <c r="F40" s="145"/>
    </row>
    <row r="41" customFormat="false" ht="12.75" hidden="false" customHeight="false" outlineLevel="0" collapsed="false">
      <c r="A41" s="156" t="n">
        <v>2098</v>
      </c>
      <c r="B41" s="157"/>
      <c r="C41" s="153"/>
      <c r="D41" s="158"/>
      <c r="E41" s="150"/>
      <c r="F41" s="145"/>
    </row>
    <row r="42" customFormat="false" ht="12.75" hidden="false" customHeight="false" outlineLevel="0" collapsed="false">
      <c r="A42" s="146" t="n">
        <v>2099</v>
      </c>
      <c r="B42" s="155"/>
      <c r="C42" s="153"/>
      <c r="D42" s="158"/>
      <c r="E42" s="150"/>
      <c r="F42" s="145"/>
    </row>
    <row r="43" customFormat="false" ht="12.75" hidden="false" customHeight="false" outlineLevel="0" collapsed="false">
      <c r="A43" s="146" t="n">
        <v>2101</v>
      </c>
      <c r="B43" s="155"/>
      <c r="C43" s="153"/>
      <c r="D43" s="158"/>
      <c r="E43" s="150"/>
      <c r="F43" s="145"/>
    </row>
    <row r="44" customFormat="false" ht="12.75" hidden="false" customHeight="false" outlineLevel="0" collapsed="false">
      <c r="A44" s="146" t="n">
        <v>2102</v>
      </c>
      <c r="B44" s="155"/>
      <c r="C44" s="153"/>
      <c r="D44" s="158"/>
      <c r="E44" s="150"/>
      <c r="F44" s="145"/>
    </row>
    <row r="45" customFormat="false" ht="12.75" hidden="false" customHeight="false" outlineLevel="0" collapsed="false">
      <c r="A45" s="146" t="n">
        <v>2103</v>
      </c>
      <c r="B45" s="155"/>
      <c r="C45" s="153"/>
      <c r="D45" s="158"/>
      <c r="E45" s="150"/>
      <c r="F45" s="145"/>
    </row>
    <row r="46" customFormat="false" ht="12.75" hidden="false" customHeight="false" outlineLevel="0" collapsed="false">
      <c r="A46" s="146" t="n">
        <v>2104</v>
      </c>
      <c r="B46" s="155"/>
      <c r="C46" s="153"/>
      <c r="D46" s="158"/>
      <c r="E46" s="150"/>
      <c r="F46" s="145"/>
    </row>
    <row r="47" customFormat="false" ht="12.75" hidden="false" customHeight="false" outlineLevel="0" collapsed="false">
      <c r="A47" s="146" t="n">
        <v>2105</v>
      </c>
      <c r="B47" s="155"/>
      <c r="C47" s="153"/>
      <c r="D47" s="158"/>
      <c r="E47" s="150"/>
      <c r="F47" s="145"/>
    </row>
    <row r="48" customFormat="false" ht="12.75" hidden="false" customHeight="false" outlineLevel="0" collapsed="false">
      <c r="A48" s="146" t="n">
        <v>2106</v>
      </c>
      <c r="B48" s="155"/>
      <c r="C48" s="153"/>
      <c r="D48" s="158"/>
      <c r="E48" s="150"/>
      <c r="F48" s="145"/>
    </row>
    <row r="49" customFormat="false" ht="12.75" hidden="false" customHeight="false" outlineLevel="0" collapsed="false">
      <c r="A49" s="146" t="n">
        <v>2107</v>
      </c>
      <c r="B49" s="155"/>
      <c r="C49" s="153"/>
      <c r="D49" s="158"/>
      <c r="E49" s="150"/>
      <c r="F49" s="145"/>
    </row>
    <row r="50" customFormat="false" ht="12.75" hidden="false" customHeight="false" outlineLevel="0" collapsed="false">
      <c r="A50" s="156" t="n">
        <v>2108</v>
      </c>
      <c r="B50" s="157"/>
      <c r="C50" s="153"/>
      <c r="D50" s="158"/>
      <c r="E50" s="150"/>
      <c r="F50" s="145"/>
    </row>
    <row r="51" customFormat="false" ht="12.75" hidden="false" customHeight="false" outlineLevel="0" collapsed="false">
      <c r="A51" s="146" t="n">
        <v>2109</v>
      </c>
      <c r="B51" s="155"/>
      <c r="C51" s="153"/>
      <c r="D51" s="158"/>
      <c r="E51" s="150"/>
      <c r="F51" s="145"/>
    </row>
    <row r="52" customFormat="false" ht="12.75" hidden="false" customHeight="false" outlineLevel="0" collapsed="false">
      <c r="A52" s="146" t="n">
        <v>2110</v>
      </c>
      <c r="B52" s="155"/>
      <c r="C52" s="153"/>
      <c r="D52" s="158"/>
      <c r="E52" s="150"/>
      <c r="F52" s="145"/>
    </row>
    <row r="53" customFormat="false" ht="12.75" hidden="false" customHeight="false" outlineLevel="0" collapsed="false">
      <c r="A53" s="146" t="n">
        <v>2111</v>
      </c>
      <c r="B53" s="155"/>
      <c r="C53" s="153"/>
      <c r="D53" s="158"/>
      <c r="E53" s="150"/>
      <c r="F53" s="145"/>
    </row>
    <row r="54" customFormat="false" ht="12.75" hidden="false" customHeight="false" outlineLevel="0" collapsed="false">
      <c r="A54" s="146" t="n">
        <v>2112</v>
      </c>
      <c r="B54" s="155"/>
      <c r="C54" s="159"/>
      <c r="D54" s="158"/>
      <c r="E54" s="150"/>
      <c r="F54" s="145"/>
    </row>
    <row r="55" customFormat="false" ht="12.75" hidden="false" customHeight="false" outlineLevel="0" collapsed="false">
      <c r="A55" s="146" t="n">
        <v>2113</v>
      </c>
      <c r="B55" s="155"/>
      <c r="C55" s="153"/>
      <c r="D55" s="158"/>
      <c r="E55" s="150"/>
      <c r="F55" s="145"/>
    </row>
    <row r="56" customFormat="false" ht="12.75" hidden="false" customHeight="false" outlineLevel="0" collapsed="false">
      <c r="A56" s="146" t="n">
        <v>2114</v>
      </c>
      <c r="B56" s="155"/>
      <c r="C56" s="153"/>
      <c r="D56" s="158"/>
      <c r="E56" s="150"/>
      <c r="F56" s="145"/>
    </row>
    <row r="57" customFormat="false" ht="12.75" hidden="false" customHeight="false" outlineLevel="0" collapsed="false">
      <c r="A57" s="146" t="n">
        <v>2115</v>
      </c>
      <c r="B57" s="155"/>
      <c r="C57" s="153"/>
      <c r="D57" s="158"/>
      <c r="E57" s="150"/>
      <c r="F57" s="145"/>
    </row>
    <row r="58" customFormat="false" ht="12.75" hidden="false" customHeight="false" outlineLevel="0" collapsed="false">
      <c r="A58" s="146" t="n">
        <v>2116</v>
      </c>
      <c r="B58" s="155"/>
      <c r="C58" s="153"/>
      <c r="D58" s="158"/>
      <c r="E58" s="150"/>
      <c r="F58" s="145"/>
    </row>
    <row r="59" customFormat="false" ht="12.75" hidden="false" customHeight="false" outlineLevel="0" collapsed="false">
      <c r="A59" s="146" t="n">
        <v>2117</v>
      </c>
      <c r="B59" s="155"/>
      <c r="C59" s="153"/>
      <c r="D59" s="158"/>
      <c r="E59" s="150"/>
      <c r="F59" s="145"/>
    </row>
    <row r="60" customFormat="false" ht="12.75" hidden="false" customHeight="false" outlineLevel="0" collapsed="false">
      <c r="A60" s="146" t="n">
        <v>2118</v>
      </c>
      <c r="B60" s="155"/>
      <c r="C60" s="153"/>
      <c r="D60" s="158"/>
      <c r="E60" s="150"/>
      <c r="F60" s="145"/>
    </row>
    <row r="61" customFormat="false" ht="12.75" hidden="false" customHeight="false" outlineLevel="0" collapsed="false">
      <c r="A61" s="146" t="n">
        <v>2119</v>
      </c>
      <c r="B61" s="155"/>
      <c r="C61" s="153"/>
      <c r="D61" s="158"/>
      <c r="E61" s="150"/>
      <c r="F61" s="145"/>
    </row>
    <row r="62" customFormat="false" ht="12.75" hidden="false" customHeight="false" outlineLevel="0" collapsed="false">
      <c r="A62" s="146" t="n">
        <v>2120</v>
      </c>
      <c r="B62" s="155"/>
      <c r="C62" s="153"/>
      <c r="D62" s="158"/>
      <c r="E62" s="150"/>
      <c r="F62" s="145"/>
    </row>
    <row r="63" customFormat="false" ht="12.75" hidden="false" customHeight="false" outlineLevel="0" collapsed="false">
      <c r="A63" s="146" t="n">
        <v>2121</v>
      </c>
      <c r="B63" s="155"/>
      <c r="C63" s="153"/>
      <c r="D63" s="158"/>
      <c r="E63" s="150"/>
      <c r="F63" s="145"/>
    </row>
    <row r="64" customFormat="false" ht="12.75" hidden="false" customHeight="false" outlineLevel="0" collapsed="false">
      <c r="A64" s="146" t="n">
        <v>2122</v>
      </c>
      <c r="B64" s="155"/>
      <c r="C64" s="153"/>
      <c r="D64" s="158"/>
      <c r="E64" s="150"/>
      <c r="F64" s="145"/>
    </row>
    <row r="65" customFormat="false" ht="12.75" hidden="false" customHeight="false" outlineLevel="0" collapsed="false">
      <c r="A65" s="146" t="n">
        <v>2123</v>
      </c>
      <c r="B65" s="155"/>
      <c r="C65" s="153"/>
      <c r="D65" s="158"/>
      <c r="E65" s="150"/>
      <c r="F65" s="145"/>
    </row>
    <row r="66" customFormat="false" ht="12.75" hidden="false" customHeight="false" outlineLevel="0" collapsed="false">
      <c r="A66" s="146" t="n">
        <v>2124</v>
      </c>
      <c r="B66" s="155"/>
      <c r="C66" s="153"/>
      <c r="D66" s="158"/>
      <c r="E66" s="150"/>
      <c r="F66" s="145"/>
    </row>
    <row r="67" customFormat="false" ht="12.75" hidden="false" customHeight="false" outlineLevel="0" collapsed="false">
      <c r="A67" s="146" t="n">
        <v>2125</v>
      </c>
      <c r="B67" s="155"/>
      <c r="C67" s="153"/>
      <c r="D67" s="158"/>
      <c r="E67" s="150"/>
      <c r="F67" s="145"/>
    </row>
    <row r="68" customFormat="false" ht="12.75" hidden="false" customHeight="false" outlineLevel="0" collapsed="false">
      <c r="A68" s="146" t="n">
        <v>2126</v>
      </c>
      <c r="B68" s="155"/>
      <c r="C68" s="153"/>
      <c r="D68" s="158"/>
      <c r="E68" s="150"/>
      <c r="F68" s="145"/>
    </row>
    <row r="69" customFormat="false" ht="12.75" hidden="false" customHeight="false" outlineLevel="0" collapsed="false">
      <c r="A69" s="146" t="n">
        <v>2127</v>
      </c>
      <c r="B69" s="155"/>
      <c r="C69" s="153"/>
      <c r="D69" s="158"/>
      <c r="E69" s="150"/>
      <c r="F69" s="145"/>
    </row>
    <row r="70" customFormat="false" ht="12.75" hidden="false" customHeight="false" outlineLevel="0" collapsed="false">
      <c r="A70" s="146" t="n">
        <v>2128</v>
      </c>
      <c r="B70" s="155"/>
      <c r="C70" s="153"/>
      <c r="D70" s="158"/>
      <c r="E70" s="150"/>
      <c r="F70" s="145"/>
    </row>
    <row r="71" customFormat="false" ht="12.75" hidden="false" customHeight="false" outlineLevel="0" collapsed="false">
      <c r="A71" s="146" t="n">
        <v>2129</v>
      </c>
      <c r="B71" s="155"/>
      <c r="C71" s="153"/>
      <c r="D71" s="158"/>
      <c r="E71" s="150"/>
      <c r="F71" s="145"/>
    </row>
    <row r="72" customFormat="false" ht="12.75" hidden="false" customHeight="false" outlineLevel="0" collapsed="false">
      <c r="A72" s="146" t="n">
        <v>2130</v>
      </c>
      <c r="B72" s="155"/>
      <c r="C72" s="153"/>
      <c r="D72" s="158"/>
      <c r="E72" s="150"/>
      <c r="F72" s="145"/>
    </row>
    <row r="73" customFormat="false" ht="12.75" hidden="false" customHeight="false" outlineLevel="0" collapsed="false">
      <c r="A73" s="146" t="n">
        <v>2131</v>
      </c>
      <c r="B73" s="155"/>
      <c r="C73" s="153"/>
      <c r="D73" s="158"/>
      <c r="E73" s="150"/>
      <c r="F73" s="145"/>
    </row>
    <row r="74" customFormat="false" ht="12.75" hidden="false" customHeight="false" outlineLevel="0" collapsed="false">
      <c r="A74" s="146" t="n">
        <v>2132</v>
      </c>
      <c r="B74" s="155"/>
      <c r="C74" s="153"/>
      <c r="D74" s="158"/>
      <c r="E74" s="150"/>
    </row>
    <row r="75" customFormat="false" ht="12.75" hidden="false" customHeight="false" outlineLevel="0" collapsed="false">
      <c r="A75" s="146" t="n">
        <v>2133</v>
      </c>
      <c r="B75" s="155"/>
      <c r="C75" s="153"/>
      <c r="D75" s="158"/>
      <c r="E75" s="150"/>
    </row>
    <row r="76" customFormat="false" ht="12.75" hidden="false" customHeight="false" outlineLevel="0" collapsed="false">
      <c r="A76" s="146" t="n">
        <v>2134</v>
      </c>
      <c r="B76" s="155"/>
      <c r="C76" s="153"/>
      <c r="D76" s="158"/>
      <c r="E76" s="150"/>
    </row>
    <row r="77" customFormat="false" ht="12.75" hidden="false" customHeight="false" outlineLevel="0" collapsed="false">
      <c r="A77" s="146" t="n">
        <v>2135</v>
      </c>
      <c r="B77" s="155"/>
      <c r="C77" s="153"/>
      <c r="D77" s="158"/>
      <c r="E77" s="150"/>
    </row>
    <row r="78" customFormat="false" ht="12.75" hidden="false" customHeight="false" outlineLevel="0" collapsed="false">
      <c r="A78" s="146" t="n">
        <v>2136</v>
      </c>
      <c r="B78" s="155"/>
      <c r="C78" s="153"/>
      <c r="D78" s="158"/>
      <c r="E78" s="150"/>
    </row>
    <row r="79" customFormat="false" ht="12.75" hidden="false" customHeight="false" outlineLevel="0" collapsed="false">
      <c r="A79" s="146" t="n">
        <v>2137</v>
      </c>
      <c r="B79" s="155"/>
      <c r="C79" s="153"/>
      <c r="D79" s="158"/>
      <c r="E79" s="150"/>
    </row>
    <row r="80" customFormat="false" ht="12.75" hidden="false" customHeight="false" outlineLevel="0" collapsed="false">
      <c r="A80" s="146" t="n">
        <v>2138</v>
      </c>
      <c r="B80" s="155"/>
      <c r="C80" s="153"/>
      <c r="D80" s="158"/>
      <c r="E80" s="150"/>
    </row>
    <row r="81" customFormat="false" ht="12.75" hidden="false" customHeight="false" outlineLevel="0" collapsed="false">
      <c r="A81" s="146" t="n">
        <v>2139</v>
      </c>
      <c r="B81" s="155"/>
      <c r="C81" s="153"/>
      <c r="D81" s="158"/>
      <c r="E81" s="150"/>
    </row>
  </sheetData>
  <autoFilter ref="A1:D73"/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LibreOffice/5.3.0.3$Windows_x86 LibreOffice_project/7074905676c47b82bbcfbea1aeefc84afe1c50e1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2018-08-10T14:49:07Z</dcterms:created>
  <dc:creator>Carol Viana</dc:creator>
  <dc:description/>
  <dc:language>pt-BR</dc:language>
  <cp:lastModifiedBy/>
  <cp:lastPrinted>2019-02-13T16:17:00Z</cp:lastPrinted>
  <dcterms:modified xsi:type="dcterms:W3CDTF">2019-02-26T16:46:52Z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