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9.xml" ContentType="application/vnd.openxmlformats-officedocument.spreadsheetml.work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22"/>
  </bookViews>
  <sheets>
    <sheet name="Ana Carolina" sheetId="1" state="visible" r:id="rId2"/>
    <sheet name="Eduardo" sheetId="2" state="visible" r:id="rId3"/>
    <sheet name="Glauco" sheetId="3" state="visible" r:id="rId4"/>
    <sheet name="Majela" sheetId="4" state="visible" r:id="rId5"/>
    <sheet name="Samylla" sheetId="5" state="visible" r:id="rId6"/>
    <sheet name="Tayarol" sheetId="6" state="visible" r:id="rId7"/>
    <sheet name="Arlindo" sheetId="7" state="visible" r:id="rId8"/>
    <sheet name="Priscila" sheetId="8" state="visible" r:id="rId9"/>
    <sheet name="Gláucia" sheetId="9" state="visible" r:id="rId10"/>
    <sheet name="Daiana" sheetId="10" state="visible" r:id="rId11"/>
    <sheet name="Julierme" sheetId="11" state="visible" r:id="rId12"/>
    <sheet name="Caldeira" sheetId="12" state="visible" r:id="rId13"/>
    <sheet name="Isabella" sheetId="13" state="visible" r:id="rId14"/>
    <sheet name="Tatiane" sheetId="14" state="visible" r:id="rId15"/>
    <sheet name="Amarílio" sheetId="15" state="visible" r:id="rId16"/>
    <sheet name="Rodrigo Godoi" sheetId="16" state="visible" r:id="rId17"/>
    <sheet name="David" sheetId="17" state="visible" r:id="rId18"/>
    <sheet name="Tiago" sheetId="18" state="visible" r:id="rId19"/>
    <sheet name="Helder" sheetId="19" state="visible" r:id="rId20"/>
    <sheet name="Salvador" sheetId="20" state="visible" r:id="rId21"/>
    <sheet name="Fabrício" sheetId="21" state="visible" r:id="rId22"/>
    <sheet name="Cnop" sheetId="22" state="visible" r:id="rId23"/>
    <sheet name="Wanderleia" sheetId="23" state="visible" r:id="rId24"/>
    <sheet name="Frederico" sheetId="24" state="visible" r:id="rId25"/>
    <sheet name="Simone" sheetId="25" state="visible" r:id="rId26"/>
    <sheet name="André" sheetId="26" state="visible" r:id="rId27"/>
    <sheet name="Conrado" sheetId="27" state="visible" r:id="rId28"/>
    <sheet name="José-Emílio" sheetId="28" state="visible" r:id="rId29"/>
    <sheet name="Coordenador" sheetId="29" state="visible" r:id="rId30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<sst xmlns="http://schemas.openxmlformats.org/spreadsheetml/2006/main" count="839" uniqueCount="303">
  <si>
    <t xml:space="preserve">Projeção da Carga Horária Docente - Bacharelado em Gestão Ambiental</t>
  </si>
  <si>
    <t xml:space="preserve">Professor (a): </t>
  </si>
  <si>
    <t xml:space="preserve">Ana Carolina Moraes Campos</t>
  </si>
  <si>
    <t xml:space="preserve">A partir do ano de 2021</t>
  </si>
  <si>
    <t xml:space="preserve">Curso</t>
  </si>
  <si>
    <t xml:space="preserve">Disciplina </t>
  </si>
  <si>
    <t xml:space="preserve">Carga horária semanal (h)</t>
  </si>
  <si>
    <t xml:space="preserve">Semestre</t>
  </si>
  <si>
    <t xml:space="preserve">Total de aulas semanais</t>
  </si>
  <si>
    <t xml:space="preserve">Bacharelado em Gestão Ambiental</t>
  </si>
  <si>
    <t xml:space="preserve">Poluição do Ar</t>
  </si>
  <si>
    <t xml:space="preserve">Gestão de Resíduos Sólidos</t>
  </si>
  <si>
    <t xml:space="preserve">Políticas Públicas Ambientais</t>
  </si>
  <si>
    <t xml:space="preserve">Avaliação de Impactos Ambientais</t>
  </si>
  <si>
    <t xml:space="preserve">Economia e Meio Ambiente</t>
  </si>
  <si>
    <t xml:space="preserve">Monitoramento Ambiental</t>
  </si>
  <si>
    <t xml:space="preserve">Técnico em Meio Ambiente</t>
  </si>
  <si>
    <t xml:space="preserve">Poluição e prevenção:  Ar</t>
  </si>
  <si>
    <t xml:space="preserve">Poluição e prevenção:  Resíduos Sólidos</t>
  </si>
  <si>
    <t xml:space="preserve">Total anual</t>
  </si>
  <si>
    <t xml:space="preserve">Primeiro semestre</t>
  </si>
  <si>
    <t xml:space="preserve">Segundo semestre</t>
  </si>
  <si>
    <t xml:space="preserve">Eduardo Sales Machado Borges</t>
  </si>
  <si>
    <t xml:space="preserve">A partir do ano de 2021 </t>
  </si>
  <si>
    <t xml:space="preserve">Qualidade da Água</t>
  </si>
  <si>
    <t xml:space="preserve">Sistemas de Abastecimento de Água</t>
  </si>
  <si>
    <t xml:space="preserve">Planejamento urbano e rural</t>
  </si>
  <si>
    <t xml:space="preserve">Sistemas de Esgotamento Sanitário</t>
  </si>
  <si>
    <t xml:space="preserve">Saúde Pública e Meio Ambiente</t>
  </si>
  <si>
    <t xml:space="preserve">Poluição e Prevenção: Água</t>
  </si>
  <si>
    <t xml:space="preserve">Recursos Hídricos</t>
  </si>
  <si>
    <t xml:space="preserve">Técnico em Segurança do Trabalho</t>
  </si>
  <si>
    <t xml:space="preserve">Saúde e Meio Ambiente</t>
  </si>
  <si>
    <t xml:space="preserve">Técnico em Enfermagem</t>
  </si>
  <si>
    <t xml:space="preserve">Técnico em Nutrição</t>
  </si>
  <si>
    <t xml:space="preserve">Glauco Santos França</t>
  </si>
  <si>
    <t xml:space="preserve">Diversidade dos Seres Vivos </t>
  </si>
  <si>
    <t xml:space="preserve">4 (2:2)</t>
  </si>
  <si>
    <t xml:space="preserve">*Disciplina será dividida com o prof. Fernando</t>
  </si>
  <si>
    <t xml:space="preserve">Ecologia de Indivíduos e Populações</t>
  </si>
  <si>
    <t xml:space="preserve">Manejo e Conservação da Biodiversidade</t>
  </si>
  <si>
    <t xml:space="preserve">*Disciplina será dividida com o prof. Majela</t>
  </si>
  <si>
    <t xml:space="preserve">Ecologia Básica</t>
  </si>
  <si>
    <t xml:space="preserve">Biodiversidade</t>
  </si>
  <si>
    <t xml:space="preserve">Licenciatura em Ciências Biológicas</t>
  </si>
  <si>
    <t xml:space="preserve">Biologia das Criptógamas</t>
  </si>
  <si>
    <t xml:space="preserve">Biologia das Espermatófitas</t>
  </si>
  <si>
    <t xml:space="preserve">Prática Pedagógica</t>
  </si>
  <si>
    <t xml:space="preserve">Bacharelado em Agronomia</t>
  </si>
  <si>
    <t xml:space="preserve">Biologia das Fanerógamas</t>
  </si>
  <si>
    <t xml:space="preserve">6(2:2:2)</t>
  </si>
  <si>
    <t xml:space="preserve">Geraldo Majela Moraes Sálvio</t>
  </si>
  <si>
    <t xml:space="preserve">Biogeografia</t>
  </si>
  <si>
    <t xml:space="preserve">Biologia da Conservação</t>
  </si>
  <si>
    <t xml:space="preserve">Ecologia de Comunidades e Ecossistemas</t>
  </si>
  <si>
    <t xml:space="preserve">Planej. Gestão Áreas Nat. Protegidas</t>
  </si>
  <si>
    <t xml:space="preserve">Interpretação Ambiental</t>
  </si>
  <si>
    <t xml:space="preserve">*Disciplina será dividida com o prof. Glauco</t>
  </si>
  <si>
    <t xml:space="preserve">Áreas Naturais Protegidas</t>
  </si>
  <si>
    <t xml:space="preserve">Ecologia</t>
  </si>
  <si>
    <t xml:space="preserve">História das Ciências Naturais</t>
  </si>
  <si>
    <t xml:space="preserve">Pós Graduação em Áreas Naturais</t>
  </si>
  <si>
    <t xml:space="preserve">Biologia da Conservação e Ecologia da Paisagem</t>
  </si>
  <si>
    <t xml:space="preserve">Sist. Nac. de Unidades de Conservação da Natureza</t>
  </si>
  <si>
    <t xml:space="preserve">Ecoturismo, Recreação e Intepretação Amb.</t>
  </si>
  <si>
    <t xml:space="preserve">Antônia Samylla Oliveira Pereira</t>
  </si>
  <si>
    <t xml:space="preserve">Sociedade e Meio Ambiente</t>
  </si>
  <si>
    <t xml:space="preserve">Educação Ambiental</t>
  </si>
  <si>
    <t xml:space="preserve">Gestão de Recursos Hídricos</t>
  </si>
  <si>
    <t xml:space="preserve">Sistema de Gestão e Certificação Ambientais</t>
  </si>
  <si>
    <t xml:space="preserve">Gestão Ambiental</t>
  </si>
  <si>
    <t xml:space="preserve">Bacharelado em Administração</t>
  </si>
  <si>
    <t xml:space="preserve">Licenciatura em Química</t>
  </si>
  <si>
    <t xml:space="preserve">Técnico Integrado  em Química </t>
  </si>
  <si>
    <t xml:space="preserve">Meio Ambiente e Sustentabilidade</t>
  </si>
  <si>
    <t xml:space="preserve">Anual</t>
  </si>
  <si>
    <t xml:space="preserve">Pos graduação em Áreas Naturais</t>
  </si>
  <si>
    <t xml:space="preserve">Metodologias em Educação Ambiental</t>
  </si>
  <si>
    <t xml:space="preserve">32 + 2 (integrado)</t>
  </si>
  <si>
    <t xml:space="preserve">Ricardo Tayarol Marques</t>
  </si>
  <si>
    <t xml:space="preserve">Ecologia Florestal e Análise da Vegetação</t>
  </si>
  <si>
    <t xml:space="preserve">Silvicultura e Gestão Florestal</t>
  </si>
  <si>
    <t xml:space="preserve">Recuperação de Áreas Degradadas</t>
  </si>
  <si>
    <t xml:space="preserve">Recursos Naturais Energéticos</t>
  </si>
  <si>
    <t xml:space="preserve">Silvicultura de Espécies Exóticas e Nativas</t>
  </si>
  <si>
    <t xml:space="preserve">Técnico em Agropecuária</t>
  </si>
  <si>
    <t xml:space="preserve">Silvicultura</t>
  </si>
  <si>
    <t xml:space="preserve">27 + 3 (integrado)</t>
  </si>
  <si>
    <t xml:space="preserve">Arlindo Inês Teixeira</t>
  </si>
  <si>
    <t xml:space="preserve">Fundamentos da Química</t>
  </si>
  <si>
    <t xml:space="preserve">Química Ambiental</t>
  </si>
  <si>
    <t xml:space="preserve">Estágio Curricular - Orientação</t>
  </si>
  <si>
    <t xml:space="preserve">Estágio Curricular - Atuação</t>
  </si>
  <si>
    <t xml:space="preserve">História da Química</t>
  </si>
  <si>
    <t xml:space="preserve">Química Geral II</t>
  </si>
  <si>
    <t xml:space="preserve">Tecnologia em Alimentos</t>
  </si>
  <si>
    <t xml:space="preserve">Química</t>
  </si>
  <si>
    <t xml:space="preserve">Priscila Sad</t>
  </si>
  <si>
    <t xml:space="preserve">Informática Instrumental</t>
  </si>
  <si>
    <t xml:space="preserve">Sistemas para Internet</t>
  </si>
  <si>
    <t xml:space="preserve">Gerencia em Sistemas de Inf.</t>
  </si>
  <si>
    <t xml:space="preserve">Gestão de Projetos</t>
  </si>
  <si>
    <t xml:space="preserve">Desenvolvimento de Aplicações Web</t>
  </si>
  <si>
    <t xml:space="preserve">Teoria da Comunicação</t>
  </si>
  <si>
    <t xml:space="preserve">Tecnologia em Informática</t>
  </si>
  <si>
    <t xml:space="preserve">Análise de Sistemas</t>
  </si>
  <si>
    <t xml:space="preserve">Programação Web</t>
  </si>
  <si>
    <t xml:space="preserve">Operações com Computador</t>
  </si>
  <si>
    <t xml:space="preserve">Gláucia Maria Pinto Vieira</t>
  </si>
  <si>
    <t xml:space="preserve">Metodologia Científica</t>
  </si>
  <si>
    <t xml:space="preserve">Bacharelado em Nutrição</t>
  </si>
  <si>
    <t xml:space="preserve">Introdução ao Direito</t>
  </si>
  <si>
    <t xml:space="preserve">Direito Empresarial</t>
  </si>
  <si>
    <t xml:space="preserve">Direito do Trabalho</t>
  </si>
  <si>
    <t xml:space="preserve">Metodologia de Projetos</t>
  </si>
  <si>
    <t xml:space="preserve">Legislação</t>
  </si>
  <si>
    <t xml:space="preserve">Agronomia</t>
  </si>
  <si>
    <t xml:space="preserve">Técnico em Hospedagem</t>
  </si>
  <si>
    <t xml:space="preserve">Ética no Trabalho</t>
  </si>
  <si>
    <t xml:space="preserve">Daiana Salles Pontes</t>
  </si>
  <si>
    <t xml:space="preserve">Cálculo para Ciências Ambientais</t>
  </si>
  <si>
    <t xml:space="preserve">Fundamentos da Matemática</t>
  </si>
  <si>
    <t xml:space="preserve">Bioestatística</t>
  </si>
  <si>
    <t xml:space="preserve">Matemática</t>
  </si>
  <si>
    <t xml:space="preserve">8 (2 turmas)</t>
  </si>
  <si>
    <t xml:space="preserve">Licenciatura em Educação Física</t>
  </si>
  <si>
    <t xml:space="preserve">Técnico em Química</t>
  </si>
  <si>
    <t xml:space="preserve">Estatística</t>
  </si>
  <si>
    <t xml:space="preserve">Julierme</t>
  </si>
  <si>
    <t xml:space="preserve">Geologia e Pedologia Ambiental</t>
  </si>
  <si>
    <t xml:space="preserve">Manejo e Conservação de Solo e Água</t>
  </si>
  <si>
    <t xml:space="preserve">4*</t>
  </si>
  <si>
    <t xml:space="preserve">Gênese e Mineralogia</t>
  </si>
  <si>
    <t xml:space="preserve">Const., propiedade e classificação dos solos</t>
  </si>
  <si>
    <t xml:space="preserve">Física do solo</t>
  </si>
  <si>
    <t xml:space="preserve">Química e fertilidade do solo</t>
  </si>
  <si>
    <t xml:space="preserve">Mineralogia</t>
  </si>
  <si>
    <t xml:space="preserve">Princípios de Geologia e Mineralogia</t>
  </si>
  <si>
    <t xml:space="preserve">Geologia e Solos</t>
  </si>
  <si>
    <t xml:space="preserve">Poluição e prevenção: solos</t>
  </si>
  <si>
    <t xml:space="preserve">*possibilidade de juntar turma (Agronomia)</t>
  </si>
  <si>
    <t xml:space="preserve">Professor (a):</t>
  </si>
  <si>
    <t xml:space="preserve">Marcos Caldeira Ribeiro</t>
  </si>
  <si>
    <t xml:space="preserve">Disciplina</t>
  </si>
  <si>
    <t xml:space="preserve">Meteorologia e Climatologia</t>
  </si>
  <si>
    <t xml:space="preserve">Meteorologia e Climatologia Agrícola</t>
  </si>
  <si>
    <t xml:space="preserve">Eletrificação Rural e Racionalização Elétrica</t>
  </si>
  <si>
    <t xml:space="preserve">Irrigação</t>
  </si>
  <si>
    <t xml:space="preserve">6 (três turmas)</t>
  </si>
  <si>
    <t xml:space="preserve">Desenho Técnico</t>
  </si>
  <si>
    <t xml:space="preserve">Tecnico em Meio Ambiente</t>
  </si>
  <si>
    <t xml:space="preserve">Climatologia</t>
  </si>
  <si>
    <t xml:space="preserve">Pós graduação em Áreas Naturais Protegidas</t>
  </si>
  <si>
    <t xml:space="preserve">Recuperação de áreas degradadas</t>
  </si>
  <si>
    <t xml:space="preserve">*possibilidade de juntar a turma (Agronomia)</t>
  </si>
  <si>
    <t xml:space="preserve">Isabella Campelo</t>
  </si>
  <si>
    <t xml:space="preserve">Microbiologia Geral</t>
  </si>
  <si>
    <t xml:space="preserve">6 (duas turmas práticas)*</t>
  </si>
  <si>
    <t xml:space="preserve">Microbiologia Ambiental</t>
  </si>
  <si>
    <t xml:space="preserve">Microbiologia do Solo</t>
  </si>
  <si>
    <t xml:space="preserve">* O Laboratório de Microbiologia é pequeno, acomoda sentados 12 alunos.</t>
  </si>
  <si>
    <t xml:space="preserve">As turmas práticas são divididas com no máximo 20 alunos por turma (Referência 40 ingressantes).</t>
  </si>
  <si>
    <t xml:space="preserve">Alexandre Adão</t>
  </si>
  <si>
    <t xml:space="preserve">Estatística Básica</t>
  </si>
  <si>
    <t xml:space="preserve">Cálculo</t>
  </si>
  <si>
    <t xml:space="preserve">Estatística II</t>
  </si>
  <si>
    <t xml:space="preserve">Estatística I</t>
  </si>
  <si>
    <t xml:space="preserve">Técnico em Agoindústria</t>
  </si>
  <si>
    <t xml:space="preserve">Gestão de Turismo</t>
  </si>
  <si>
    <t xml:space="preserve">Amarílio Augusto de Paula</t>
  </si>
  <si>
    <t xml:space="preserve">Agricultura e Meio Ambiente</t>
  </si>
  <si>
    <t xml:space="preserve">Solos e Meio Ambiente</t>
  </si>
  <si>
    <t xml:space="preserve">Fruticultura</t>
  </si>
  <si>
    <t xml:space="preserve">2 (três turmas)</t>
  </si>
  <si>
    <t xml:space="preserve">Rodrigo Godoi</t>
  </si>
  <si>
    <t xml:space="preserve">Filosofia da Educação</t>
  </si>
  <si>
    <t xml:space="preserve">Filosofia</t>
  </si>
  <si>
    <t xml:space="preserve">5 (5 turmas - 20 e 30 anos)</t>
  </si>
  <si>
    <t xml:space="preserve">2 (2 turmas)</t>
  </si>
  <si>
    <t xml:space="preserve">Técnico em Agroindústria</t>
  </si>
  <si>
    <t xml:space="preserve">*possibilidade de juntar a turma (Educação Física)</t>
  </si>
  <si>
    <t xml:space="preserve"> David Gorini da Fonseca</t>
  </si>
  <si>
    <t xml:space="preserve">Legislação Ambiental</t>
  </si>
  <si>
    <t xml:space="preserve">Ética e Responsabilidade Social</t>
  </si>
  <si>
    <t xml:space="preserve">Legislação Tributária</t>
  </si>
  <si>
    <t xml:space="preserve">Metodologia</t>
  </si>
  <si>
    <t xml:space="preserve">Legislação Sanitária</t>
  </si>
  <si>
    <t xml:space="preserve">Legislação Aplicado ao Turismo</t>
  </si>
  <si>
    <t xml:space="preserve">Pós-Graduação em Áreas Naturais Protegidas</t>
  </si>
  <si>
    <t xml:space="preserve">Técnico Hospedagem</t>
  </si>
  <si>
    <t xml:space="preserve">Tiago Renato Tobias Vieira</t>
  </si>
  <si>
    <t xml:space="preserve">Sociologia Ambiental</t>
  </si>
  <si>
    <t xml:space="preserve">Sociologia</t>
  </si>
  <si>
    <r>
      <rPr>
        <sz val="11"/>
        <color rgb="FF000000"/>
        <rFont val="Calibri"/>
        <family val="0"/>
        <charset val="1"/>
      </rPr>
      <t xml:space="preserve">2 (2 tumas - 1</t>
    </r>
    <r>
      <rPr>
        <vertAlign val="superscript"/>
        <sz val="11"/>
        <rFont val="Calibri"/>
        <family val="0"/>
        <charset val="1"/>
      </rPr>
      <t xml:space="preserve">0 </t>
    </r>
    <r>
      <rPr>
        <sz val="11"/>
        <rFont val="Calibri"/>
        <family val="0"/>
        <charset val="1"/>
      </rPr>
      <t xml:space="preserve">e 3</t>
    </r>
    <r>
      <rPr>
        <vertAlign val="superscript"/>
        <sz val="11"/>
        <rFont val="Calibri"/>
        <family val="0"/>
        <charset val="1"/>
      </rPr>
      <t xml:space="preserve">0</t>
    </r>
    <r>
      <rPr>
        <sz val="11"/>
        <rFont val="Calibri"/>
        <family val="0"/>
        <charset val="1"/>
      </rPr>
      <t xml:space="preserve"> anos)</t>
    </r>
  </si>
  <si>
    <r>
      <rPr>
        <sz val="11"/>
        <color rgb="FF000000"/>
        <rFont val="Calibri"/>
        <family val="0"/>
        <charset val="1"/>
      </rPr>
      <t xml:space="preserve">6 (6 tumas - 1</t>
    </r>
    <r>
      <rPr>
        <vertAlign val="superscript"/>
        <sz val="11"/>
        <rFont val="Calibri"/>
        <family val="0"/>
        <charset val="1"/>
      </rPr>
      <t xml:space="preserve">0</t>
    </r>
    <r>
      <rPr>
        <sz val="11"/>
        <rFont val="Calibri"/>
        <family val="0"/>
        <charset val="1"/>
      </rPr>
      <t xml:space="preserve"> e 3</t>
    </r>
    <r>
      <rPr>
        <vertAlign val="superscript"/>
        <sz val="11"/>
        <rFont val="Calibri"/>
        <family val="0"/>
        <charset val="1"/>
      </rPr>
      <t xml:space="preserve">0</t>
    </r>
    <r>
      <rPr>
        <sz val="11"/>
        <rFont val="Calibri"/>
        <family val="0"/>
        <charset val="1"/>
      </rPr>
      <t xml:space="preserve"> anos)</t>
    </r>
  </si>
  <si>
    <t xml:space="preserve">Helder Silva</t>
  </si>
  <si>
    <t xml:space="preserve">Gestão de Sistemas de Prod. e Qual.</t>
  </si>
  <si>
    <t xml:space="preserve">Auditoria e Perícia Ambiental</t>
  </si>
  <si>
    <t xml:space="preserve">Administração da Produção e Op. II</t>
  </si>
  <si>
    <t xml:space="preserve">Pesquisa Operacional II</t>
  </si>
  <si>
    <t xml:space="preserve">Negócios Internacionais</t>
  </si>
  <si>
    <t xml:space="preserve">Pesquisa Operacional I</t>
  </si>
  <si>
    <t xml:space="preserve">Administração da Produção e Op. I</t>
  </si>
  <si>
    <t xml:space="preserve">Pós-Graduação em Áreas naturais Protegidas</t>
  </si>
  <si>
    <t xml:space="preserve">Métodos Quantitativos</t>
  </si>
  <si>
    <t xml:space="preserve">1 e 2</t>
  </si>
  <si>
    <t xml:space="preserve">Total de aulas (anuais)</t>
  </si>
  <si>
    <t xml:space="preserve">Aulas primeiro semestre</t>
  </si>
  <si>
    <t xml:space="preserve">Aulas segundo semestre</t>
  </si>
  <si>
    <t xml:space="preserve">Salvador Quintão</t>
  </si>
  <si>
    <t xml:space="preserve">Gestão de Empresarial</t>
  </si>
  <si>
    <t xml:space="preserve">Técnico em informática</t>
  </si>
  <si>
    <t xml:space="preserve">Empreendedorismo</t>
  </si>
  <si>
    <t xml:space="preserve">Teoria Geral da Administração I</t>
  </si>
  <si>
    <t xml:space="preserve">Administração de Rec. Nat e Patrin.I</t>
  </si>
  <si>
    <t xml:space="preserve">Administração de Rec. Nat e Patrin.II</t>
  </si>
  <si>
    <t xml:space="preserve">Teoria Geral da Administração II</t>
  </si>
  <si>
    <t xml:space="preserve">Gestão Empresarial</t>
  </si>
  <si>
    <t xml:space="preserve">Fabrício Avelino</t>
  </si>
  <si>
    <t xml:space="preserve">Português Intrumental</t>
  </si>
  <si>
    <t xml:space="preserve">Redação Técnica</t>
  </si>
  <si>
    <t xml:space="preserve">Técnico em Segurança no Trabalho</t>
  </si>
  <si>
    <t xml:space="preserve">Português Técnico</t>
  </si>
  <si>
    <t xml:space="preserve">Língua Portuguesa</t>
  </si>
  <si>
    <t xml:space="preserve">Disciplina dividida com a profa. Raquel</t>
  </si>
  <si>
    <t xml:space="preserve">4 (1ano B)</t>
  </si>
  <si>
    <t xml:space="preserve">José Carlos de Cnop Siqueira</t>
  </si>
  <si>
    <t xml:space="preserve">Gestão de Projetos e Empreendedorismo</t>
  </si>
  <si>
    <t xml:space="preserve">Estrutura e Análise de Custos</t>
  </si>
  <si>
    <t xml:space="preserve">Administração de Sist. De Informações</t>
  </si>
  <si>
    <t xml:space="preserve">Administração de Projetos</t>
  </si>
  <si>
    <t xml:space="preserve">Tecnologia de Alimentos</t>
  </si>
  <si>
    <t xml:space="preserve">Gestão de Custos</t>
  </si>
  <si>
    <t xml:space="preserve">Administração Financeira I</t>
  </si>
  <si>
    <t xml:space="preserve">Administração Financeira II</t>
  </si>
  <si>
    <t xml:space="preserve">Técnico em Informática</t>
  </si>
  <si>
    <t xml:space="preserve">Wanderleia da Consolação Paiva</t>
  </si>
  <si>
    <t xml:space="preserve">Psicologia das Relações Humanas</t>
  </si>
  <si>
    <t xml:space="preserve">2*</t>
  </si>
  <si>
    <t xml:space="preserve">Psicologia da Educação</t>
  </si>
  <si>
    <t xml:space="preserve">3*</t>
  </si>
  <si>
    <t xml:space="preserve">Nutrição</t>
  </si>
  <si>
    <t xml:space="preserve">Psicologia Aplicada</t>
  </si>
  <si>
    <t xml:space="preserve"> Téncio em Nutrição e dietética</t>
  </si>
  <si>
    <t xml:space="preserve">Educação Física</t>
  </si>
  <si>
    <t xml:space="preserve">Psicologia nas Relações Humanas</t>
  </si>
  <si>
    <t xml:space="preserve">Psicologia</t>
  </si>
  <si>
    <t xml:space="preserve">Gestão do Turismo</t>
  </si>
  <si>
    <t xml:space="preserve">Psicologia aplicada ao Turismo</t>
  </si>
  <si>
    <t xml:space="preserve">Frederico Cássio Moreira Martins</t>
  </si>
  <si>
    <t xml:space="preserve">Sensoriamento Remoto</t>
  </si>
  <si>
    <t xml:space="preserve">Topografia básica</t>
  </si>
  <si>
    <t xml:space="preserve">Sistemas de Inf. Geográficas</t>
  </si>
  <si>
    <t xml:space="preserve">6* (2:2:2)</t>
  </si>
  <si>
    <t xml:space="preserve">4 aulas práticas (DIVISÃO DA TURMA DEVIDO À CAPACIDADE DO LABORATÓRIO) </t>
  </si>
  <si>
    <t xml:space="preserve">Topografia</t>
  </si>
  <si>
    <t xml:space="preserve">Agricultura de precisão</t>
  </si>
  <si>
    <t xml:space="preserve">6 (3 turmas)</t>
  </si>
  <si>
    <t xml:space="preserve">Simone Maria de Paula</t>
  </si>
  <si>
    <t xml:space="preserve">Segurança do Trabalho</t>
  </si>
  <si>
    <t xml:space="preserve">Segurança do Trabalho II</t>
  </si>
  <si>
    <t xml:space="preserve">Introdução à Seg. Trabalho</t>
  </si>
  <si>
    <t xml:space="preserve">Segurança do Trabalho III</t>
  </si>
  <si>
    <t xml:space="preserve">3h</t>
  </si>
  <si>
    <t xml:space="preserve">Plano de Conclusão de Curso</t>
  </si>
  <si>
    <t xml:space="preserve">1,5h</t>
  </si>
  <si>
    <t xml:space="preserve">Disciplina dividia com  os profs. Elisângela e Carlos</t>
  </si>
  <si>
    <t xml:space="preserve">Segurança do Trabalho I</t>
  </si>
  <si>
    <t xml:space="preserve">Segurança e Hig. do trabalho</t>
  </si>
  <si>
    <t xml:space="preserve">Saúde e Biossegurança</t>
  </si>
  <si>
    <t xml:space="preserve">André Araújo</t>
  </si>
  <si>
    <t xml:space="preserve">Ecoturismo</t>
  </si>
  <si>
    <t xml:space="preserve">Tecnologia em Gestão do Turismo</t>
  </si>
  <si>
    <t xml:space="preserve">Fundamentos do Turismo</t>
  </si>
  <si>
    <t xml:space="preserve">Turismo em Espaço Rural</t>
  </si>
  <si>
    <t xml:space="preserve">Projeto Integrador II</t>
  </si>
  <si>
    <t xml:space="preserve">Projeto Integrador IV</t>
  </si>
  <si>
    <t xml:space="preserve">Meio Ambiente e Sustentabilidade em Turismo</t>
  </si>
  <si>
    <t xml:space="preserve">Agenciamento e Transportes</t>
  </si>
  <si>
    <t xml:space="preserve">Conrado Gomide Castro</t>
  </si>
  <si>
    <t xml:space="preserve">Administração Estratégica</t>
  </si>
  <si>
    <t xml:space="preserve">Adm. Pequenas e Médias Emp.</t>
  </si>
  <si>
    <t xml:space="preserve">Pesquisa em Administração</t>
  </si>
  <si>
    <t xml:space="preserve">Tópicos Especiais</t>
  </si>
  <si>
    <t xml:space="preserve">Gerenciamento da Produção</t>
  </si>
  <si>
    <t xml:space="preserve">Gest. Empresa Rural</t>
  </si>
  <si>
    <t xml:space="preserve">José Emílio Zanzirolani de Oliveira</t>
  </si>
  <si>
    <t xml:space="preserve">Etnocoservação</t>
  </si>
  <si>
    <t xml:space="preserve">Genética Básica</t>
  </si>
  <si>
    <t xml:space="preserve">Biologia Geral</t>
  </si>
  <si>
    <t xml:space="preserve">6 (2:2:2)</t>
  </si>
  <si>
    <t xml:space="preserve">Bioética</t>
  </si>
  <si>
    <t xml:space="preserve">Orientação (TCC)</t>
  </si>
  <si>
    <t xml:space="preserve">Plantas Medicinais</t>
  </si>
  <si>
    <t xml:space="preserve">Biotecnologia</t>
  </si>
  <si>
    <t xml:space="preserve">Microscopia de Alimentos</t>
  </si>
  <si>
    <t xml:space="preserve">Biologia</t>
  </si>
  <si>
    <t xml:space="preserve">Metodologia de Pesquisa</t>
  </si>
  <si>
    <t xml:space="preserve">Coordenador (a) do Curso de Bacharelado em Gestão Ambiental</t>
  </si>
  <si>
    <t xml:space="preserve">TCC 1</t>
  </si>
  <si>
    <t xml:space="preserve">TCC 2</t>
  </si>
  <si>
    <t xml:space="preserve">TCC 3</t>
  </si>
  <si>
    <t xml:space="preserve">Estágio Supervisionado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</si>
</sst>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D\.M"/>
    <numFmt numFmtId="166" formatCode="0.00"/>
  </numFmts>
  <fonts count="17">
    <font>
      <sz val="11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2"/>
      <color rgb="FF000000"/>
      <name val="Calibri"/>
      <family val="0"/>
      <charset val="1"/>
    </font>
    <font>
      <sz val="11"/>
      <color rgb="FF000000"/>
      <name val="Calibri"/>
      <family val="0"/>
      <charset val="1"/>
    </font>
    <font>
      <b val="true"/>
      <sz val="11"/>
      <color rgb="FF000000"/>
      <name val="Calibri"/>
      <family val="0"/>
      <charset val="1"/>
    </font>
    <font>
      <sz val="11"/>
      <color rgb="FFFF0000"/>
      <name val="Calibri"/>
      <family val="0"/>
      <charset val="1"/>
    </font>
    <font>
      <sz val="11"/>
      <color rgb="FF000000"/>
      <name val="Calibri"/>
      <family val="2"/>
      <charset val="1"/>
    </font>
    <font>
      <sz val="11"/>
      <color rgb="FF000000"/>
      <name val="Roboto"/>
      <family val="0"/>
      <charset val="1"/>
    </font>
    <font>
      <sz val="9"/>
      <color rgb="FF000000"/>
      <name val="Roboto"/>
      <family val="0"/>
      <charset val="1"/>
    </font>
    <font>
      <b val="true"/>
      <sz val="9"/>
      <color rgb="FF000000"/>
      <name val="Roboto"/>
      <family val="0"/>
      <charset val="1"/>
    </font>
    <font>
      <vertAlign val="superscript"/>
      <sz val="11"/>
      <name val="Calibri"/>
      <family val="0"/>
      <charset val="1"/>
    </font>
    <font>
      <sz val="11"/>
      <name val="Calibri"/>
      <family val="0"/>
      <charset val="1"/>
    </font>
    <font>
      <b val="true"/>
      <sz val="11"/>
      <color rgb="FF000000"/>
      <name val="Calibri"/>
      <family val="2"/>
      <charset val="1"/>
    </font>
    <font>
      <b val="true"/>
      <sz val="11"/>
      <name val="Calibri"/>
      <family val="2"/>
      <charset val="1"/>
    </font>
    <font>
      <sz val="11"/>
      <name val="Calibri"/>
      <family val="2"/>
      <charset val="1"/>
    </font>
  </fonts>
  <fills count="18">
    <fill>
      <patternFill patternType="none"/>
    </fill>
    <fill>
      <patternFill patternType="gray125"/>
    </fill>
    <fill>
      <patternFill patternType="solid">
        <fgColor rgb="FF5B9BD5"/>
        <bgColor rgb="FF808080"/>
      </patternFill>
    </fill>
    <fill>
      <patternFill patternType="solid">
        <fgColor rgb="FFE7E6E6"/>
        <bgColor rgb="FFEFEFEF"/>
      </patternFill>
    </fill>
    <fill>
      <patternFill patternType="solid">
        <fgColor rgb="FFBFBFBF"/>
        <bgColor rgb="FFB7B7B7"/>
      </patternFill>
    </fill>
    <fill>
      <patternFill patternType="solid">
        <fgColor rgb="FFA5A5A5"/>
        <bgColor rgb="FFA6A6A6"/>
      </patternFill>
    </fill>
    <fill>
      <patternFill patternType="solid">
        <fgColor rgb="FFF2F2F2"/>
        <bgColor rgb="FFEFEFEF"/>
      </patternFill>
    </fill>
    <fill>
      <patternFill patternType="solid">
        <fgColor rgb="FFD8D8D8"/>
        <bgColor rgb="FFD9D9D9"/>
      </patternFill>
    </fill>
    <fill>
      <patternFill patternType="solid">
        <fgColor rgb="FF7F7F7F"/>
        <bgColor rgb="FF808080"/>
      </patternFill>
    </fill>
    <fill>
      <patternFill patternType="solid">
        <fgColor rgb="FFFFFFFF"/>
        <bgColor rgb="FFF2F2F2"/>
      </patternFill>
    </fill>
    <fill>
      <patternFill patternType="solid">
        <fgColor rgb="FFEFEFEF"/>
        <bgColor rgb="FFF2F2F2"/>
      </patternFill>
    </fill>
    <fill>
      <patternFill patternType="solid">
        <fgColor rgb="FFD9D9D9"/>
        <bgColor rgb="FFD8D8D8"/>
      </patternFill>
    </fill>
    <fill>
      <patternFill patternType="solid">
        <fgColor rgb="FFA6A6A6"/>
        <bgColor rgb="FFA5A5A5"/>
      </patternFill>
    </fill>
    <fill>
      <patternFill patternType="solid">
        <fgColor rgb="FFB7B7B7"/>
        <bgColor rgb="FFBFBFBF"/>
      </patternFill>
    </fill>
    <fill>
      <patternFill patternType="solid">
        <fgColor rgb="FF808080"/>
        <bgColor rgb="FF7F7F7F"/>
      </patternFill>
    </fill>
    <fill>
      <patternFill patternType="solid">
        <fgColor rgb="FF666666"/>
        <bgColor rgb="FF595959"/>
      </patternFill>
    </fill>
    <fill>
      <patternFill patternType="solid">
        <fgColor rgb="FFCCCCCC"/>
        <bgColor rgb="FFD8D8D8"/>
      </patternFill>
    </fill>
    <fill>
      <patternFill patternType="solid">
        <fgColor rgb="FF595959"/>
        <bgColor rgb="FF666666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0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5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6" fillId="6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6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7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7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5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8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8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9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1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1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6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7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5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8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6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11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11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11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6" fillId="1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1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1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9" fillId="9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8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6" fillId="3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1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1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6" fillId="1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0" fillId="7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5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6" fillId="15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15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16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16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5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5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6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8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11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4" fillId="8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1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6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7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11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14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1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5" fillId="11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11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11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5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6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11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5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4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5" fillId="1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1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12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5" fillId="1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14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14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5" fillId="6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6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4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4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5" fillId="17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17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4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4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14" fillId="4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4" fillId="5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7F7F7F"/>
      <rgbColor rgb="FF800080"/>
      <rgbColor rgb="FF008080"/>
      <rgbColor rgb="FFBFBFBF"/>
      <rgbColor rgb="FF808080"/>
      <rgbColor rgb="FFA6A6A6"/>
      <rgbColor rgb="FF993366"/>
      <rgbColor rgb="FFF2F2F2"/>
      <rgbColor rgb="FFEFEFEF"/>
      <rgbColor rgb="FF660066"/>
      <rgbColor rgb="FFFF8080"/>
      <rgbColor rgb="FF0066CC"/>
      <rgbColor rgb="FFCCCCC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E7E6E6"/>
      <rgbColor rgb="FFD9D9D9"/>
      <rgbColor rgb="FFFFFF99"/>
      <rgbColor rgb="FFB7B7B7"/>
      <rgbColor rgb="FFFF99CC"/>
      <rgbColor rgb="FFCC99FF"/>
      <rgbColor rgb="FFD8D8D8"/>
      <rgbColor rgb="FF3366FF"/>
      <rgbColor rgb="FF33CCCC"/>
      <rgbColor rgb="FF99CC00"/>
      <rgbColor rgb="FFFFCC00"/>
      <rgbColor rgb="FFFF9900"/>
      <rgbColor rgb="FFFF6600"/>
      <rgbColor rgb="FF666666"/>
      <rgbColor rgb="FFA5A5A5"/>
      <rgbColor rgb="FF003366"/>
      <rgbColor rgb="FF5B9BD5"/>
      <rgbColor rgb="FF003300"/>
      <rgbColor rgb="FF333300"/>
      <rgbColor rgb="FF993300"/>
      <rgbColor rgb="FF993366"/>
      <rgbColor rgb="FF333399"/>
      <rgbColor rgb="FF595959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5" activeCellId="0" sqref="B15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0.5"/>
    <col collapsed="false" customWidth="true" hidden="false" outlineLevel="0" max="3" min="3" style="0" width="7.62"/>
    <col collapsed="false" customWidth="true" hidden="false" outlineLevel="0" max="4" min="4" style="0" width="24.62"/>
    <col collapsed="false" customWidth="true" hidden="false" outlineLevel="0" max="5" min="5" style="0" width="7.62"/>
    <col collapsed="false" customWidth="true" hidden="false" outlineLevel="0" max="6" min="6" style="0" width="12.62"/>
    <col collapsed="false" customWidth="true" hidden="false" outlineLevel="0" max="7" min="7" style="0" width="10.75"/>
    <col collapsed="false" customWidth="true" hidden="false" outlineLevel="0" max="8" min="8" style="0" width="20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2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7" t="s">
        <v>9</v>
      </c>
      <c r="B5" s="7"/>
      <c r="C5" s="8" t="s">
        <v>10</v>
      </c>
      <c r="D5" s="8"/>
      <c r="E5" s="8" t="n">
        <v>3</v>
      </c>
      <c r="F5" s="8"/>
      <c r="G5" s="8" t="n">
        <v>1</v>
      </c>
      <c r="H5" s="8" t="n">
        <v>4</v>
      </c>
    </row>
    <row r="6" customFormat="false" ht="15" hidden="false" customHeight="false" outlineLevel="0" collapsed="false">
      <c r="A6" s="7"/>
      <c r="B6" s="7"/>
      <c r="C6" s="8" t="s">
        <v>11</v>
      </c>
      <c r="D6" s="8"/>
      <c r="E6" s="8" t="n">
        <v>3</v>
      </c>
      <c r="F6" s="8"/>
      <c r="G6" s="8" t="n">
        <v>2</v>
      </c>
      <c r="H6" s="8" t="n">
        <v>4</v>
      </c>
    </row>
    <row r="7" customFormat="false" ht="15" hidden="false" customHeight="false" outlineLevel="0" collapsed="false">
      <c r="A7" s="7"/>
      <c r="B7" s="7"/>
      <c r="C7" s="8" t="s">
        <v>12</v>
      </c>
      <c r="D7" s="8"/>
      <c r="E7" s="8" t="n">
        <v>1.5</v>
      </c>
      <c r="F7" s="8"/>
      <c r="G7" s="8" t="n">
        <v>2</v>
      </c>
      <c r="H7" s="8" t="n">
        <v>2</v>
      </c>
    </row>
    <row r="8" customFormat="false" ht="15" hidden="false" customHeight="false" outlineLevel="0" collapsed="false">
      <c r="A8" s="7"/>
      <c r="B8" s="7"/>
      <c r="C8" s="8" t="s">
        <v>13</v>
      </c>
      <c r="D8" s="8"/>
      <c r="E8" s="8" t="n">
        <v>3</v>
      </c>
      <c r="F8" s="8"/>
      <c r="G8" s="8" t="n">
        <v>1</v>
      </c>
      <c r="H8" s="8" t="n">
        <v>4</v>
      </c>
    </row>
    <row r="9" customFormat="false" ht="15" hidden="false" customHeight="false" outlineLevel="0" collapsed="false">
      <c r="A9" s="7"/>
      <c r="B9" s="7"/>
      <c r="C9" s="8" t="s">
        <v>14</v>
      </c>
      <c r="D9" s="8"/>
      <c r="E9" s="8" t="n">
        <v>1.5</v>
      </c>
      <c r="F9" s="8"/>
      <c r="G9" s="8" t="n">
        <v>2</v>
      </c>
      <c r="H9" s="8" t="n">
        <v>2</v>
      </c>
    </row>
    <row r="10" customFormat="false" ht="15" hidden="false" customHeight="false" outlineLevel="0" collapsed="false">
      <c r="A10" s="7"/>
      <c r="B10" s="7"/>
      <c r="C10" s="8" t="s">
        <v>15</v>
      </c>
      <c r="D10" s="8"/>
      <c r="E10" s="8" t="n">
        <v>1.5</v>
      </c>
      <c r="F10" s="8"/>
      <c r="G10" s="8" t="n">
        <v>2</v>
      </c>
      <c r="H10" s="8" t="n">
        <v>2</v>
      </c>
    </row>
    <row r="11" customFormat="false" ht="15" hidden="false" customHeight="false" outlineLevel="0" collapsed="false">
      <c r="A11" s="9" t="s">
        <v>16</v>
      </c>
      <c r="B11" s="9"/>
      <c r="C11" s="10" t="s">
        <v>17</v>
      </c>
      <c r="D11" s="10"/>
      <c r="E11" s="8" t="n">
        <v>3</v>
      </c>
      <c r="F11" s="8"/>
      <c r="G11" s="8" t="n">
        <v>1</v>
      </c>
      <c r="H11" s="8" t="n">
        <v>4</v>
      </c>
    </row>
    <row r="12" customFormat="false" ht="15" hidden="false" customHeight="false" outlineLevel="0" collapsed="false">
      <c r="A12" s="9"/>
      <c r="B12" s="9"/>
      <c r="C12" s="10" t="s">
        <v>18</v>
      </c>
      <c r="D12" s="10"/>
      <c r="E12" s="8" t="n">
        <v>3</v>
      </c>
      <c r="F12" s="8"/>
      <c r="G12" s="8" t="n">
        <v>2</v>
      </c>
      <c r="H12" s="8" t="n">
        <v>4</v>
      </c>
    </row>
    <row r="13" customFormat="false" ht="15" hidden="false" customHeight="false" outlineLevel="0" collapsed="false">
      <c r="C13" s="11" t="s">
        <v>19</v>
      </c>
      <c r="D13" s="11"/>
      <c r="E13" s="11" t="n">
        <f aca="false">SUM(E5:F12)</f>
        <v>19.5</v>
      </c>
      <c r="F13" s="11"/>
      <c r="G13" s="11"/>
      <c r="H13" s="11" t="n">
        <v>26</v>
      </c>
    </row>
    <row r="14" customFormat="false" ht="15" hidden="false" customHeight="false" outlineLevel="0" collapsed="false">
      <c r="C14" s="11" t="s">
        <v>20</v>
      </c>
      <c r="D14" s="11"/>
      <c r="E14" s="11" t="n">
        <f aca="false">SUM(E5+E8+E11)</f>
        <v>9</v>
      </c>
      <c r="F14" s="11"/>
      <c r="G14" s="11"/>
      <c r="H14" s="11" t="n">
        <v>12</v>
      </c>
    </row>
    <row r="15" customFormat="false" ht="15" hidden="false" customHeight="false" outlineLevel="0" collapsed="false">
      <c r="B15" s="12"/>
      <c r="C15" s="11" t="s">
        <v>21</v>
      </c>
      <c r="D15" s="11"/>
      <c r="E15" s="11" t="n">
        <f aca="false">SUM(E6+E7+E9+E10+E12)</f>
        <v>10.5</v>
      </c>
      <c r="F15" s="11"/>
      <c r="G15" s="11"/>
      <c r="H15" s="11" t="n">
        <v>14</v>
      </c>
    </row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</sheetData>
  <mergeCells count="31">
    <mergeCell ref="A1:H1"/>
    <mergeCell ref="A2:B2"/>
    <mergeCell ref="C2:H2"/>
    <mergeCell ref="A3:H3"/>
    <mergeCell ref="A4:B4"/>
    <mergeCell ref="C4:D4"/>
    <mergeCell ref="E4:F4"/>
    <mergeCell ref="C5:D5"/>
    <mergeCell ref="E5:F5"/>
    <mergeCell ref="A6:B10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A11:B12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0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7" activeCellId="0" sqref="B17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0"/>
    <col collapsed="false" customWidth="true" hidden="false" outlineLevel="0" max="3" min="3" style="0" width="7.62"/>
    <col collapsed="false" customWidth="true" hidden="false" outlineLevel="0" max="4" min="4" style="0" width="24.52"/>
    <col collapsed="false" customWidth="true" hidden="false" outlineLevel="0" max="5" min="5" style="0" width="7.62"/>
    <col collapsed="false" customWidth="true" hidden="false" outlineLevel="0" max="6" min="6" style="0" width="12.87"/>
    <col collapsed="false" customWidth="true" hidden="false" outlineLevel="0" max="7" min="7" style="0" width="11.25"/>
    <col collapsed="false" customWidth="true" hidden="false" outlineLevel="0" max="8" min="8" style="0" width="19.75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22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13" t="s">
        <v>9</v>
      </c>
      <c r="B5" s="13"/>
      <c r="C5" s="14" t="s">
        <v>24</v>
      </c>
      <c r="D5" s="14"/>
      <c r="E5" s="14" t="n">
        <v>3</v>
      </c>
      <c r="F5" s="14"/>
      <c r="G5" s="14" t="n">
        <v>2</v>
      </c>
      <c r="H5" s="14" t="n">
        <v>4</v>
      </c>
    </row>
    <row r="6" customFormat="false" ht="15" hidden="false" customHeight="false" outlineLevel="0" collapsed="false">
      <c r="A6" s="13"/>
      <c r="B6" s="13"/>
      <c r="C6" s="14" t="s">
        <v>25</v>
      </c>
      <c r="D6" s="14"/>
      <c r="E6" s="14" t="n">
        <v>3</v>
      </c>
      <c r="F6" s="14"/>
      <c r="G6" s="14" t="n">
        <v>1</v>
      </c>
      <c r="H6" s="14" t="n">
        <v>4</v>
      </c>
    </row>
    <row r="7" customFormat="false" ht="15" hidden="false" customHeight="false" outlineLevel="0" collapsed="false">
      <c r="A7" s="13"/>
      <c r="B7" s="13"/>
      <c r="C7" s="14" t="s">
        <v>26</v>
      </c>
      <c r="D7" s="14"/>
      <c r="E7" s="14" t="n">
        <v>3</v>
      </c>
      <c r="F7" s="14"/>
      <c r="G7" s="14" t="n">
        <v>1</v>
      </c>
      <c r="H7" s="14" t="n">
        <v>4</v>
      </c>
    </row>
    <row r="8" customFormat="false" ht="15" hidden="false" customHeight="false" outlineLevel="0" collapsed="false">
      <c r="A8" s="13"/>
      <c r="B8" s="13"/>
      <c r="C8" s="14" t="s">
        <v>27</v>
      </c>
      <c r="D8" s="14"/>
      <c r="E8" s="14" t="n">
        <v>3</v>
      </c>
      <c r="F8" s="14"/>
      <c r="G8" s="14" t="n">
        <v>2</v>
      </c>
      <c r="H8" s="14" t="n">
        <v>4</v>
      </c>
    </row>
    <row r="9" customFormat="false" ht="15" hidden="false" customHeight="false" outlineLevel="0" collapsed="false">
      <c r="A9" s="13"/>
      <c r="B9" s="13"/>
      <c r="C9" s="14" t="s">
        <v>28</v>
      </c>
      <c r="D9" s="14"/>
      <c r="E9" s="14" t="n">
        <v>1.5</v>
      </c>
      <c r="F9" s="14"/>
      <c r="G9" s="14" t="n">
        <v>2</v>
      </c>
      <c r="H9" s="14" t="n">
        <v>2</v>
      </c>
    </row>
    <row r="10" customFormat="false" ht="15" hidden="false" customHeight="false" outlineLevel="0" collapsed="false">
      <c r="A10" s="15" t="s">
        <v>16</v>
      </c>
      <c r="B10" s="15"/>
      <c r="C10" s="16" t="s">
        <v>29</v>
      </c>
      <c r="D10" s="16"/>
      <c r="E10" s="16" t="n">
        <v>3</v>
      </c>
      <c r="F10" s="16"/>
      <c r="G10" s="16" t="n">
        <v>2</v>
      </c>
      <c r="H10" s="16" t="n">
        <v>4</v>
      </c>
    </row>
    <row r="11" customFormat="false" ht="15" hidden="false" customHeight="false" outlineLevel="0" collapsed="false">
      <c r="A11" s="15"/>
      <c r="B11" s="15"/>
      <c r="C11" s="16" t="s">
        <v>30</v>
      </c>
      <c r="D11" s="16"/>
      <c r="E11" s="16" t="n">
        <v>1.5</v>
      </c>
      <c r="F11" s="16"/>
      <c r="G11" s="16" t="n">
        <v>2</v>
      </c>
      <c r="H11" s="16" t="n">
        <v>2</v>
      </c>
    </row>
    <row r="12" customFormat="false" ht="15" hidden="false" customHeight="false" outlineLevel="0" collapsed="false">
      <c r="A12" s="9" t="s">
        <v>31</v>
      </c>
      <c r="B12" s="9"/>
      <c r="C12" s="10" t="s">
        <v>32</v>
      </c>
      <c r="D12" s="10"/>
      <c r="E12" s="10" t="n">
        <v>1.5</v>
      </c>
      <c r="F12" s="10"/>
      <c r="G12" s="10" t="n">
        <v>1</v>
      </c>
      <c r="H12" s="10" t="n">
        <v>2</v>
      </c>
    </row>
    <row r="13" customFormat="false" ht="15" hidden="false" customHeight="false" outlineLevel="0" collapsed="false">
      <c r="A13" s="11" t="s">
        <v>33</v>
      </c>
      <c r="B13" s="11"/>
      <c r="C13" s="17" t="s">
        <v>32</v>
      </c>
      <c r="D13" s="17"/>
      <c r="E13" s="17" t="n">
        <v>1.5</v>
      </c>
      <c r="F13" s="17"/>
      <c r="G13" s="17" t="n">
        <v>2</v>
      </c>
      <c r="H13" s="17" t="n">
        <v>2</v>
      </c>
    </row>
    <row r="14" customFormat="false" ht="15" hidden="false" customHeight="false" outlineLevel="0" collapsed="false">
      <c r="A14" s="18" t="s">
        <v>34</v>
      </c>
      <c r="B14" s="18"/>
      <c r="C14" s="18" t="s">
        <v>32</v>
      </c>
      <c r="D14" s="18"/>
      <c r="E14" s="19" t="n">
        <v>1.5</v>
      </c>
      <c r="F14" s="19"/>
      <c r="G14" s="19" t="n">
        <v>2</v>
      </c>
      <c r="H14" s="19" t="n">
        <v>2</v>
      </c>
    </row>
    <row r="15" customFormat="false" ht="15" hidden="false" customHeight="false" outlineLevel="0" collapsed="false">
      <c r="C15" s="9" t="s">
        <v>19</v>
      </c>
      <c r="D15" s="9"/>
      <c r="E15" s="9" t="n">
        <f aca="false">SUM(E5:F14)</f>
        <v>22.5</v>
      </c>
      <c r="F15" s="9"/>
      <c r="G15" s="9"/>
      <c r="H15" s="9" t="n">
        <v>30</v>
      </c>
      <c r="I15" s="20"/>
    </row>
    <row r="16" customFormat="false" ht="15" hidden="false" customHeight="false" outlineLevel="0" collapsed="false">
      <c r="C16" s="11" t="s">
        <v>20</v>
      </c>
      <c r="D16" s="11"/>
      <c r="E16" s="11" t="n">
        <f aca="false">(E6+E7+E12)</f>
        <v>7.5</v>
      </c>
      <c r="F16" s="11"/>
      <c r="G16" s="11"/>
      <c r="H16" s="11" t="n">
        <v>12</v>
      </c>
      <c r="I16" s="21"/>
    </row>
    <row r="17" customFormat="false" ht="15" hidden="false" customHeight="false" outlineLevel="0" collapsed="false">
      <c r="B17" s="20"/>
      <c r="C17" s="11" t="s">
        <v>21</v>
      </c>
      <c r="D17" s="11"/>
      <c r="E17" s="11" t="n">
        <f aca="false">(E5+E8+E9+E10+E11+E14)</f>
        <v>13.5</v>
      </c>
      <c r="F17" s="11"/>
      <c r="G17" s="11"/>
      <c r="H17" s="11" t="n">
        <v>18</v>
      </c>
      <c r="I17" s="21"/>
    </row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</sheetData>
  <mergeCells count="37">
    <mergeCell ref="A1:H1"/>
    <mergeCell ref="A2:B2"/>
    <mergeCell ref="C2:H2"/>
    <mergeCell ref="A3:H3"/>
    <mergeCell ref="A4:B4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A10:B11"/>
    <mergeCell ref="C10:D10"/>
    <mergeCell ref="E10:F10"/>
    <mergeCell ref="C11:D11"/>
    <mergeCell ref="E11:F11"/>
    <mergeCell ref="A12:B12"/>
    <mergeCell ref="C12:D12"/>
    <mergeCell ref="E12:F12"/>
    <mergeCell ref="A13:B13"/>
    <mergeCell ref="C13:D13"/>
    <mergeCell ref="E13:F13"/>
    <mergeCell ref="A14:B14"/>
    <mergeCell ref="C14:D14"/>
    <mergeCell ref="E14:F14"/>
    <mergeCell ref="C15:D15"/>
    <mergeCell ref="E15:F15"/>
    <mergeCell ref="C16:D16"/>
    <mergeCell ref="E16:F16"/>
    <mergeCell ref="C17:D17"/>
    <mergeCell ref="E17:F17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0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2.25"/>
    <col collapsed="false" customWidth="true" hidden="false" outlineLevel="0" max="3" min="3" style="0" width="7.62"/>
    <col collapsed="false" customWidth="true" hidden="false" outlineLevel="0" max="4" min="4" style="0" width="25.87"/>
    <col collapsed="false" customWidth="true" hidden="false" outlineLevel="0" max="5" min="5" style="0" width="7.62"/>
    <col collapsed="false" customWidth="true" hidden="false" outlineLevel="0" max="6" min="6" style="0" width="13.13"/>
    <col collapsed="false" customWidth="true" hidden="false" outlineLevel="0" max="7" min="7" style="0" width="9.61"/>
    <col collapsed="false" customWidth="true" hidden="false" outlineLevel="0" max="8" min="8" style="0" width="19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35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13" t="s">
        <v>9</v>
      </c>
      <c r="B5" s="13"/>
      <c r="C5" s="14" t="s">
        <v>36</v>
      </c>
      <c r="D5" s="14"/>
      <c r="E5" s="14" t="n">
        <v>3</v>
      </c>
      <c r="F5" s="14"/>
      <c r="G5" s="14" t="n">
        <v>1</v>
      </c>
      <c r="H5" s="14" t="s">
        <v>37</v>
      </c>
      <c r="I5" s="22" t="s">
        <v>38</v>
      </c>
      <c r="J5" s="22"/>
      <c r="K5" s="22"/>
      <c r="L5" s="22"/>
      <c r="M5" s="22"/>
    </row>
    <row r="6" customFormat="false" ht="15" hidden="false" customHeight="false" outlineLevel="0" collapsed="false">
      <c r="A6" s="13"/>
      <c r="B6" s="13"/>
      <c r="C6" s="14" t="s">
        <v>39</v>
      </c>
      <c r="D6" s="14"/>
      <c r="E6" s="14" t="n">
        <v>3</v>
      </c>
      <c r="F6" s="14"/>
      <c r="G6" s="14" t="n">
        <v>1</v>
      </c>
      <c r="H6" s="14" t="n">
        <v>4</v>
      </c>
    </row>
    <row r="7" customFormat="false" ht="15" hidden="false" customHeight="false" outlineLevel="0" collapsed="false">
      <c r="A7" s="13"/>
      <c r="B7" s="13"/>
      <c r="C7" s="14" t="s">
        <v>40</v>
      </c>
      <c r="D7" s="14"/>
      <c r="E7" s="14" t="n">
        <v>1.5</v>
      </c>
      <c r="F7" s="14"/>
      <c r="G7" s="14" t="n">
        <v>2</v>
      </c>
      <c r="H7" s="14" t="s">
        <v>37</v>
      </c>
      <c r="I7" s="22" t="s">
        <v>41</v>
      </c>
      <c r="J7" s="22"/>
      <c r="K7" s="22"/>
      <c r="L7" s="22"/>
      <c r="M7" s="22"/>
    </row>
    <row r="8" customFormat="false" ht="15" hidden="false" customHeight="false" outlineLevel="0" collapsed="false">
      <c r="A8" s="15" t="s">
        <v>16</v>
      </c>
      <c r="B8" s="15"/>
      <c r="C8" s="16" t="s">
        <v>42</v>
      </c>
      <c r="D8" s="16"/>
      <c r="E8" s="16" t="n">
        <v>3</v>
      </c>
      <c r="F8" s="16"/>
      <c r="G8" s="16" t="n">
        <v>2</v>
      </c>
      <c r="H8" s="16" t="n">
        <v>4</v>
      </c>
    </row>
    <row r="9" customFormat="false" ht="15" hidden="false" customHeight="false" outlineLevel="0" collapsed="false">
      <c r="A9" s="15"/>
      <c r="B9" s="15"/>
      <c r="C9" s="16" t="s">
        <v>43</v>
      </c>
      <c r="D9" s="16"/>
      <c r="E9" s="16" t="n">
        <v>3</v>
      </c>
      <c r="F9" s="16"/>
      <c r="G9" s="16" t="n">
        <v>1</v>
      </c>
      <c r="H9" s="16" t="n">
        <v>4</v>
      </c>
    </row>
    <row r="10" customFormat="false" ht="15" hidden="false" customHeight="false" outlineLevel="0" collapsed="false">
      <c r="A10" s="9" t="s">
        <v>44</v>
      </c>
      <c r="B10" s="9"/>
      <c r="C10" s="10" t="s">
        <v>45</v>
      </c>
      <c r="D10" s="10"/>
      <c r="E10" s="10" t="n">
        <v>3</v>
      </c>
      <c r="F10" s="10"/>
      <c r="G10" s="10" t="n">
        <v>2</v>
      </c>
      <c r="H10" s="10" t="s">
        <v>37</v>
      </c>
    </row>
    <row r="11" customFormat="false" ht="15" hidden="false" customHeight="false" outlineLevel="0" collapsed="false">
      <c r="A11" s="9"/>
      <c r="B11" s="9"/>
      <c r="C11" s="10" t="s">
        <v>46</v>
      </c>
      <c r="D11" s="10"/>
      <c r="E11" s="10" t="n">
        <v>3</v>
      </c>
      <c r="F11" s="10"/>
      <c r="G11" s="10" t="n">
        <v>2</v>
      </c>
      <c r="H11" s="10" t="s">
        <v>37</v>
      </c>
    </row>
    <row r="12" customFormat="false" ht="15" hidden="false" customHeight="false" outlineLevel="0" collapsed="false">
      <c r="A12" s="9"/>
      <c r="B12" s="9"/>
      <c r="C12" s="10" t="s">
        <v>47</v>
      </c>
      <c r="D12" s="10"/>
      <c r="E12" s="10" t="n">
        <v>3</v>
      </c>
      <c r="F12" s="10"/>
      <c r="G12" s="10" t="n">
        <v>2</v>
      </c>
      <c r="H12" s="10" t="n">
        <v>4</v>
      </c>
    </row>
    <row r="13" customFormat="false" ht="15" hidden="false" customHeight="false" outlineLevel="0" collapsed="false">
      <c r="A13" s="11" t="s">
        <v>48</v>
      </c>
      <c r="B13" s="11"/>
      <c r="C13" s="17" t="s">
        <v>49</v>
      </c>
      <c r="D13" s="17"/>
      <c r="E13" s="17" t="n">
        <v>4.5</v>
      </c>
      <c r="F13" s="17"/>
      <c r="G13" s="17" t="n">
        <v>1</v>
      </c>
      <c r="H13" s="17" t="s">
        <v>50</v>
      </c>
    </row>
    <row r="14" customFormat="false" ht="15" hidden="false" customHeight="false" outlineLevel="0" collapsed="false">
      <c r="C14" s="9" t="s">
        <v>19</v>
      </c>
      <c r="D14" s="9"/>
      <c r="E14" s="9" t="n">
        <f aca="false">SUM(E5:F13)</f>
        <v>27</v>
      </c>
      <c r="F14" s="9"/>
      <c r="G14" s="9"/>
      <c r="H14" s="9" t="n">
        <v>36</v>
      </c>
    </row>
    <row r="15" customFormat="false" ht="15" hidden="false" customHeight="false" outlineLevel="0" collapsed="false">
      <c r="C15" s="11" t="s">
        <v>20</v>
      </c>
      <c r="D15" s="11"/>
      <c r="E15" s="11" t="n">
        <f aca="false">SUM(E5+E6+E9+E13)</f>
        <v>13.5</v>
      </c>
      <c r="F15" s="11"/>
      <c r="G15" s="11"/>
      <c r="H15" s="11" t="n">
        <v>18</v>
      </c>
    </row>
    <row r="16" customFormat="false" ht="15" hidden="false" customHeight="false" outlineLevel="0" collapsed="false">
      <c r="C16" s="11" t="s">
        <v>21</v>
      </c>
      <c r="D16" s="11"/>
      <c r="E16" s="11" t="n">
        <f aca="false">SUM(E7+E8+E10+E11+E12)</f>
        <v>13.5</v>
      </c>
      <c r="F16" s="11"/>
      <c r="G16" s="11"/>
      <c r="H16" s="11" t="n">
        <v>18</v>
      </c>
    </row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</sheetData>
  <mergeCells count="37">
    <mergeCell ref="A1:H1"/>
    <mergeCell ref="A2:B2"/>
    <mergeCell ref="C2:H2"/>
    <mergeCell ref="A3:H3"/>
    <mergeCell ref="A4:B4"/>
    <mergeCell ref="C4:D4"/>
    <mergeCell ref="E4:F4"/>
    <mergeCell ref="A5:B7"/>
    <mergeCell ref="C5:D5"/>
    <mergeCell ref="E5:F5"/>
    <mergeCell ref="I5:M5"/>
    <mergeCell ref="C6:D6"/>
    <mergeCell ref="E6:F6"/>
    <mergeCell ref="C7:D7"/>
    <mergeCell ref="E7:F7"/>
    <mergeCell ref="I7:M7"/>
    <mergeCell ref="A8:B9"/>
    <mergeCell ref="C8:D8"/>
    <mergeCell ref="E8:F8"/>
    <mergeCell ref="C9:D9"/>
    <mergeCell ref="E9:F9"/>
    <mergeCell ref="A10:B12"/>
    <mergeCell ref="C10:D10"/>
    <mergeCell ref="E10:F10"/>
    <mergeCell ref="C11:D11"/>
    <mergeCell ref="E11:F11"/>
    <mergeCell ref="C12:D12"/>
    <mergeCell ref="E12:F12"/>
    <mergeCell ref="A13:B13"/>
    <mergeCell ref="C13:D13"/>
    <mergeCell ref="E13:F13"/>
    <mergeCell ref="C14:D14"/>
    <mergeCell ref="E14:F14"/>
    <mergeCell ref="C15:D15"/>
    <mergeCell ref="E15:F15"/>
    <mergeCell ref="C16:D16"/>
    <mergeCell ref="E16:F16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0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19.87"/>
    <col collapsed="false" customWidth="true" hidden="false" outlineLevel="0" max="3" min="3" style="0" width="7.62"/>
    <col collapsed="false" customWidth="true" hidden="false" outlineLevel="0" max="4" min="4" style="0" width="31.38"/>
    <col collapsed="false" customWidth="true" hidden="false" outlineLevel="0" max="5" min="5" style="0" width="7.62"/>
    <col collapsed="false" customWidth="true" hidden="false" outlineLevel="0" max="6" min="6" style="0" width="12.38"/>
    <col collapsed="false" customWidth="true" hidden="false" outlineLevel="0" max="7" min="7" style="0" width="7.62"/>
    <col collapsed="false" customWidth="true" hidden="false" outlineLevel="0" max="8" min="8" style="0" width="18.5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51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13" t="s">
        <v>9</v>
      </c>
      <c r="B5" s="13"/>
      <c r="C5" s="14" t="s">
        <v>52</v>
      </c>
      <c r="D5" s="14"/>
      <c r="E5" s="14" t="n">
        <v>3</v>
      </c>
      <c r="F5" s="14"/>
      <c r="G5" s="14" t="n">
        <v>2</v>
      </c>
      <c r="H5" s="14" t="n">
        <v>4</v>
      </c>
    </row>
    <row r="6" customFormat="false" ht="15" hidden="false" customHeight="false" outlineLevel="0" collapsed="false">
      <c r="A6" s="13"/>
      <c r="B6" s="13"/>
      <c r="C6" s="14" t="s">
        <v>53</v>
      </c>
      <c r="D6" s="14"/>
      <c r="E6" s="14" t="n">
        <v>3</v>
      </c>
      <c r="F6" s="14"/>
      <c r="G6" s="14" t="n">
        <v>1</v>
      </c>
      <c r="H6" s="14" t="n">
        <v>4</v>
      </c>
    </row>
    <row r="7" customFormat="false" ht="15" hidden="false" customHeight="false" outlineLevel="0" collapsed="false">
      <c r="A7" s="13"/>
      <c r="B7" s="13"/>
      <c r="C7" s="14" t="s">
        <v>54</v>
      </c>
      <c r="D7" s="14"/>
      <c r="E7" s="14" t="n">
        <v>3</v>
      </c>
      <c r="F7" s="14"/>
      <c r="G7" s="14" t="n">
        <v>2</v>
      </c>
      <c r="H7" s="14" t="n">
        <v>4</v>
      </c>
    </row>
    <row r="8" customFormat="false" ht="15" hidden="false" customHeight="false" outlineLevel="0" collapsed="false">
      <c r="A8" s="13"/>
      <c r="B8" s="13"/>
      <c r="C8" s="14" t="s">
        <v>55</v>
      </c>
      <c r="D8" s="14"/>
      <c r="E8" s="14" t="n">
        <v>3</v>
      </c>
      <c r="F8" s="14"/>
      <c r="G8" s="14" t="n">
        <v>1</v>
      </c>
      <c r="H8" s="14" t="n">
        <v>4</v>
      </c>
    </row>
    <row r="9" customFormat="false" ht="15" hidden="false" customHeight="false" outlineLevel="0" collapsed="false">
      <c r="A9" s="13"/>
      <c r="B9" s="13"/>
      <c r="C9" s="14" t="s">
        <v>56</v>
      </c>
      <c r="D9" s="14"/>
      <c r="E9" s="14" t="n">
        <v>1.5</v>
      </c>
      <c r="F9" s="14"/>
      <c r="G9" s="14" t="n">
        <v>1</v>
      </c>
      <c r="H9" s="14" t="n">
        <v>2</v>
      </c>
    </row>
    <row r="10" customFormat="false" ht="15" hidden="false" customHeight="false" outlineLevel="0" collapsed="false">
      <c r="A10" s="13"/>
      <c r="B10" s="13"/>
      <c r="C10" s="14" t="s">
        <v>40</v>
      </c>
      <c r="D10" s="14"/>
      <c r="E10" s="14" t="n">
        <v>1.5</v>
      </c>
      <c r="F10" s="14"/>
      <c r="G10" s="14" t="n">
        <v>1</v>
      </c>
      <c r="H10" s="14" t="n">
        <v>2</v>
      </c>
      <c r="I10" s="23" t="s">
        <v>57</v>
      </c>
      <c r="J10" s="23"/>
      <c r="K10" s="23"/>
      <c r="L10" s="23"/>
      <c r="M10" s="23"/>
    </row>
    <row r="11" customFormat="false" ht="15" hidden="false" customHeight="false" outlineLevel="0" collapsed="false">
      <c r="A11" s="15" t="s">
        <v>16</v>
      </c>
      <c r="B11" s="15"/>
      <c r="C11" s="16" t="s">
        <v>58</v>
      </c>
      <c r="D11" s="16"/>
      <c r="E11" s="16" t="n">
        <v>3</v>
      </c>
      <c r="F11" s="16"/>
      <c r="G11" s="16" t="n">
        <v>2</v>
      </c>
      <c r="H11" s="16" t="n">
        <v>4</v>
      </c>
    </row>
    <row r="12" customFormat="false" ht="15" hidden="false" customHeight="false" outlineLevel="0" collapsed="false">
      <c r="A12" s="24" t="s">
        <v>44</v>
      </c>
      <c r="B12" s="24"/>
      <c r="C12" s="25" t="s">
        <v>59</v>
      </c>
      <c r="D12" s="25"/>
      <c r="E12" s="25" t="n">
        <v>3</v>
      </c>
      <c r="F12" s="25"/>
      <c r="G12" s="25" t="n">
        <v>2</v>
      </c>
      <c r="H12" s="25" t="n">
        <v>4</v>
      </c>
    </row>
    <row r="13" customFormat="false" ht="15" hidden="false" customHeight="false" outlineLevel="0" collapsed="false">
      <c r="A13" s="24"/>
      <c r="B13" s="24"/>
      <c r="C13" s="25" t="s">
        <v>60</v>
      </c>
      <c r="D13" s="25"/>
      <c r="E13" s="25" t="n">
        <v>3</v>
      </c>
      <c r="F13" s="25"/>
      <c r="G13" s="25" t="n">
        <v>1</v>
      </c>
      <c r="H13" s="25" t="n">
        <v>3</v>
      </c>
    </row>
    <row r="14" customFormat="false" ht="15" hidden="false" customHeight="false" outlineLevel="0" collapsed="false">
      <c r="A14" s="11" t="s">
        <v>61</v>
      </c>
      <c r="B14" s="11"/>
      <c r="C14" s="17" t="s">
        <v>62</v>
      </c>
      <c r="D14" s="17"/>
      <c r="E14" s="17" t="n">
        <v>1.5</v>
      </c>
      <c r="F14" s="17"/>
      <c r="G14" s="17" t="n">
        <v>1</v>
      </c>
      <c r="H14" s="17" t="n">
        <v>2</v>
      </c>
    </row>
    <row r="15" customFormat="false" ht="15" hidden="false" customHeight="false" outlineLevel="0" collapsed="false">
      <c r="A15" s="11"/>
      <c r="B15" s="11"/>
      <c r="C15" s="17" t="s">
        <v>63</v>
      </c>
      <c r="D15" s="17"/>
      <c r="E15" s="17" t="n">
        <v>1.5</v>
      </c>
      <c r="F15" s="17"/>
      <c r="G15" s="17" t="n">
        <v>1</v>
      </c>
      <c r="H15" s="17" t="n">
        <v>2</v>
      </c>
    </row>
    <row r="16" customFormat="false" ht="15" hidden="false" customHeight="false" outlineLevel="0" collapsed="false">
      <c r="A16" s="11"/>
      <c r="B16" s="11"/>
      <c r="C16" s="17" t="s">
        <v>64</v>
      </c>
      <c r="D16" s="17"/>
      <c r="E16" s="17" t="n">
        <v>0.7</v>
      </c>
      <c r="F16" s="17"/>
      <c r="G16" s="17" t="n">
        <v>1</v>
      </c>
      <c r="H16" s="17" t="n">
        <v>1</v>
      </c>
    </row>
    <row r="17" customFormat="false" ht="15" hidden="false" customHeight="false" outlineLevel="0" collapsed="false">
      <c r="C17" s="9" t="s">
        <v>19</v>
      </c>
      <c r="D17" s="9"/>
      <c r="E17" s="9" t="n">
        <f aca="false">SUM(E5:F16)</f>
        <v>27.7</v>
      </c>
      <c r="F17" s="9"/>
      <c r="G17" s="9"/>
      <c r="H17" s="9" t="n">
        <f aca="false">SUM(H5:H16)</f>
        <v>36</v>
      </c>
    </row>
    <row r="18" customFormat="false" ht="15" hidden="false" customHeight="false" outlineLevel="0" collapsed="false">
      <c r="C18" s="11" t="s">
        <v>20</v>
      </c>
      <c r="D18" s="11"/>
      <c r="E18" s="11" t="n">
        <f aca="false">SUM(E6+E8+E9+E10+E13+E14+E15+E16)</f>
        <v>15.7</v>
      </c>
      <c r="F18" s="11"/>
      <c r="G18" s="11"/>
      <c r="H18" s="11" t="n">
        <f aca="false">SUM(H6+H8+H9+H10+H13+H14+H15+H16)</f>
        <v>20</v>
      </c>
    </row>
    <row r="19" customFormat="false" ht="15" hidden="false" customHeight="false" outlineLevel="0" collapsed="false">
      <c r="C19" s="11" t="s">
        <v>21</v>
      </c>
      <c r="D19" s="11"/>
      <c r="E19" s="11" t="n">
        <f aca="false">SUM(E5+E7+E11+E12)</f>
        <v>12</v>
      </c>
      <c r="F19" s="11"/>
      <c r="G19" s="11"/>
      <c r="H19" s="11" t="n">
        <v>16</v>
      </c>
    </row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</sheetData>
  <mergeCells count="42">
    <mergeCell ref="A1:H1"/>
    <mergeCell ref="A2:B2"/>
    <mergeCell ref="C2:H2"/>
    <mergeCell ref="A3:H3"/>
    <mergeCell ref="A4:B4"/>
    <mergeCell ref="C4:D4"/>
    <mergeCell ref="E4:F4"/>
    <mergeCell ref="A5:B10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I10:M10"/>
    <mergeCell ref="A11:B11"/>
    <mergeCell ref="C11:D11"/>
    <mergeCell ref="E11:F11"/>
    <mergeCell ref="A12:B13"/>
    <mergeCell ref="C12:D12"/>
    <mergeCell ref="E12:F12"/>
    <mergeCell ref="C13:D13"/>
    <mergeCell ref="E13:F13"/>
    <mergeCell ref="A14:B16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00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7" activeCellId="0" sqref="C7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2.5"/>
    <col collapsed="false" customWidth="true" hidden="false" outlineLevel="0" max="3" min="3" style="0" width="7.62"/>
    <col collapsed="false" customWidth="true" hidden="false" outlineLevel="0" max="4" min="4" style="0" width="27.5"/>
    <col collapsed="false" customWidth="true" hidden="false" outlineLevel="0" max="5" min="5" style="0" width="7.62"/>
    <col collapsed="false" customWidth="true" hidden="false" outlineLevel="0" max="6" min="6" style="0" width="12.5"/>
    <col collapsed="false" customWidth="true" hidden="false" outlineLevel="0" max="7" min="7" style="0" width="8.25"/>
    <col collapsed="false" customWidth="true" hidden="false" outlineLevel="0" max="8" min="8" style="0" width="19.27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65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13" t="s">
        <v>9</v>
      </c>
      <c r="B5" s="13"/>
      <c r="C5" s="26" t="s">
        <v>66</v>
      </c>
      <c r="D5" s="26"/>
      <c r="E5" s="26" t="n">
        <v>3</v>
      </c>
      <c r="F5" s="26"/>
      <c r="G5" s="26" t="n">
        <v>1</v>
      </c>
      <c r="H5" s="26" t="n">
        <v>4</v>
      </c>
    </row>
    <row r="6" customFormat="false" ht="15" hidden="false" customHeight="false" outlineLevel="0" collapsed="false">
      <c r="A6" s="13"/>
      <c r="B6" s="13"/>
      <c r="C6" s="26" t="s">
        <v>67</v>
      </c>
      <c r="D6" s="26"/>
      <c r="E6" s="26" t="n">
        <v>3</v>
      </c>
      <c r="F6" s="26"/>
      <c r="G6" s="26" t="n">
        <v>2</v>
      </c>
      <c r="H6" s="26" t="n">
        <v>4</v>
      </c>
    </row>
    <row r="7" customFormat="false" ht="15" hidden="false" customHeight="false" outlineLevel="0" collapsed="false">
      <c r="A7" s="13"/>
      <c r="B7" s="13"/>
      <c r="C7" s="26" t="s">
        <v>68</v>
      </c>
      <c r="D7" s="26"/>
      <c r="E7" s="26" t="n">
        <v>3</v>
      </c>
      <c r="F7" s="26"/>
      <c r="G7" s="26" t="n">
        <v>1</v>
      </c>
      <c r="H7" s="26" t="n">
        <v>4</v>
      </c>
    </row>
    <row r="8" customFormat="false" ht="15" hidden="false" customHeight="false" outlineLevel="0" collapsed="false">
      <c r="A8" s="13"/>
      <c r="B8" s="13"/>
      <c r="C8" s="26" t="s">
        <v>69</v>
      </c>
      <c r="D8" s="26"/>
      <c r="E8" s="26" t="n">
        <v>3</v>
      </c>
      <c r="F8" s="26"/>
      <c r="G8" s="26" t="n">
        <v>2</v>
      </c>
      <c r="H8" s="26" t="n">
        <v>4</v>
      </c>
    </row>
    <row r="9" customFormat="false" ht="15" hidden="false" customHeight="false" outlineLevel="0" collapsed="false">
      <c r="A9" s="15" t="s">
        <v>16</v>
      </c>
      <c r="B9" s="15"/>
      <c r="C9" s="27" t="s">
        <v>67</v>
      </c>
      <c r="D9" s="27"/>
      <c r="E9" s="27" t="n">
        <v>3</v>
      </c>
      <c r="F9" s="27"/>
      <c r="G9" s="27" t="n">
        <v>1</v>
      </c>
      <c r="H9" s="27" t="n">
        <v>4</v>
      </c>
    </row>
    <row r="10" customFormat="false" ht="15" hidden="false" customHeight="false" outlineLevel="0" collapsed="false">
      <c r="A10" s="15"/>
      <c r="B10" s="15"/>
      <c r="C10" s="27" t="s">
        <v>70</v>
      </c>
      <c r="D10" s="27"/>
      <c r="E10" s="27" t="n">
        <v>3</v>
      </c>
      <c r="F10" s="27"/>
      <c r="G10" s="27" t="n">
        <v>2</v>
      </c>
      <c r="H10" s="27" t="n">
        <v>4</v>
      </c>
    </row>
    <row r="11" customFormat="false" ht="15" hidden="false" customHeight="false" outlineLevel="0" collapsed="false">
      <c r="A11" s="9" t="s">
        <v>71</v>
      </c>
      <c r="B11" s="9"/>
      <c r="C11" s="28" t="s">
        <v>70</v>
      </c>
      <c r="D11" s="28"/>
      <c r="E11" s="28" t="n">
        <v>1.5</v>
      </c>
      <c r="F11" s="28"/>
      <c r="G11" s="28" t="n">
        <v>1</v>
      </c>
      <c r="H11" s="28" t="n">
        <v>2</v>
      </c>
    </row>
    <row r="12" customFormat="false" ht="15" hidden="false" customHeight="false" outlineLevel="0" collapsed="false">
      <c r="A12" s="11" t="s">
        <v>72</v>
      </c>
      <c r="B12" s="11"/>
      <c r="C12" s="29" t="s">
        <v>67</v>
      </c>
      <c r="D12" s="29"/>
      <c r="E12" s="29" t="n">
        <v>1.5</v>
      </c>
      <c r="F12" s="29"/>
      <c r="G12" s="29" t="n">
        <v>1</v>
      </c>
      <c r="H12" s="29" t="n">
        <v>2</v>
      </c>
    </row>
    <row r="13" customFormat="false" ht="15" hidden="false" customHeight="false" outlineLevel="0" collapsed="false">
      <c r="A13" s="18" t="s">
        <v>73</v>
      </c>
      <c r="B13" s="18"/>
      <c r="C13" s="30" t="s">
        <v>74</v>
      </c>
      <c r="D13" s="30"/>
      <c r="E13" s="30" t="n">
        <v>1.7</v>
      </c>
      <c r="F13" s="30"/>
      <c r="G13" s="30" t="s">
        <v>75</v>
      </c>
      <c r="H13" s="30" t="n">
        <v>2</v>
      </c>
      <c r="I13" s="22"/>
      <c r="J13" s="22"/>
      <c r="K13" s="22"/>
      <c r="L13" s="22"/>
    </row>
    <row r="14" customFormat="false" ht="15" hidden="false" customHeight="false" outlineLevel="0" collapsed="false">
      <c r="A14" s="31" t="s">
        <v>76</v>
      </c>
      <c r="B14" s="31"/>
      <c r="C14" s="26" t="s">
        <v>77</v>
      </c>
      <c r="D14" s="26"/>
      <c r="E14" s="26" t="n">
        <v>1.5</v>
      </c>
      <c r="F14" s="26"/>
      <c r="G14" s="26" t="n">
        <v>1</v>
      </c>
      <c r="H14" s="26" t="n">
        <v>2</v>
      </c>
    </row>
    <row r="15" customFormat="false" ht="15" hidden="false" customHeight="false" outlineLevel="0" collapsed="false">
      <c r="A15" s="31"/>
      <c r="B15" s="31"/>
      <c r="C15" s="26" t="s">
        <v>68</v>
      </c>
      <c r="D15" s="26"/>
      <c r="E15" s="26" t="n">
        <v>1.5</v>
      </c>
      <c r="F15" s="26"/>
      <c r="G15" s="26" t="n">
        <v>2</v>
      </c>
      <c r="H15" s="26" t="n">
        <v>2</v>
      </c>
    </row>
    <row r="16" customFormat="false" ht="15" hidden="false" customHeight="false" outlineLevel="0" collapsed="false">
      <c r="A16" s="32"/>
      <c r="B16" s="32"/>
      <c r="C16" s="11" t="s">
        <v>19</v>
      </c>
      <c r="D16" s="11"/>
      <c r="E16" s="11" t="n">
        <f aca="false">SUM(E5:F13)+1.7</f>
        <v>24.4</v>
      </c>
      <c r="F16" s="11"/>
      <c r="G16" s="11"/>
      <c r="H16" s="11" t="s">
        <v>78</v>
      </c>
    </row>
    <row r="17" customFormat="false" ht="15" hidden="false" customHeight="false" outlineLevel="0" collapsed="false">
      <c r="A17" s="20"/>
      <c r="B17" s="20"/>
      <c r="C17" s="11" t="s">
        <v>20</v>
      </c>
      <c r="D17" s="11"/>
      <c r="E17" s="11" t="n">
        <f aca="false">SUM(E5+E7+E9+E11+E12+E13)</f>
        <v>13.7</v>
      </c>
      <c r="F17" s="11"/>
      <c r="G17" s="11"/>
      <c r="H17" s="11" t="n">
        <v>18</v>
      </c>
    </row>
    <row r="18" customFormat="false" ht="15" hidden="false" customHeight="false" outlineLevel="0" collapsed="false">
      <c r="A18" s="20"/>
      <c r="B18" s="20"/>
      <c r="C18" s="11" t="s">
        <v>21</v>
      </c>
      <c r="D18" s="11"/>
      <c r="E18" s="11" t="n">
        <f aca="false">SUM(E6+E8+E10+E13)</f>
        <v>10.7</v>
      </c>
      <c r="F18" s="11"/>
      <c r="G18" s="11"/>
      <c r="H18" s="11" t="n">
        <v>18</v>
      </c>
    </row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  <row r="1002" customFormat="false" ht="15.75" hidden="false" customHeight="true" outlineLevel="0" collapsed="false"/>
  </sheetData>
  <mergeCells count="43">
    <mergeCell ref="A1:H1"/>
    <mergeCell ref="A2:B2"/>
    <mergeCell ref="C2:H2"/>
    <mergeCell ref="A3:H3"/>
    <mergeCell ref="A4:B4"/>
    <mergeCell ref="C4:D4"/>
    <mergeCell ref="E4:F4"/>
    <mergeCell ref="A5:B8"/>
    <mergeCell ref="C5:D5"/>
    <mergeCell ref="E5:F5"/>
    <mergeCell ref="C6:D6"/>
    <mergeCell ref="E6:F6"/>
    <mergeCell ref="C7:D7"/>
    <mergeCell ref="E7:F7"/>
    <mergeCell ref="C8:D8"/>
    <mergeCell ref="E8:F8"/>
    <mergeCell ref="A9:B10"/>
    <mergeCell ref="C9:D9"/>
    <mergeCell ref="E9:F9"/>
    <mergeCell ref="C10:D10"/>
    <mergeCell ref="E10:F10"/>
    <mergeCell ref="A11:B11"/>
    <mergeCell ref="C11:D11"/>
    <mergeCell ref="E11:F11"/>
    <mergeCell ref="A12:B12"/>
    <mergeCell ref="C12:D12"/>
    <mergeCell ref="E12:F12"/>
    <mergeCell ref="A13:B13"/>
    <mergeCell ref="C13:D13"/>
    <mergeCell ref="E13:F13"/>
    <mergeCell ref="I13:L13"/>
    <mergeCell ref="A14:B15"/>
    <mergeCell ref="C14:D14"/>
    <mergeCell ref="E14:F14"/>
    <mergeCell ref="C15:D15"/>
    <mergeCell ref="E15:F15"/>
    <mergeCell ref="A16:B16"/>
    <mergeCell ref="C16:D16"/>
    <mergeCell ref="E16:F16"/>
    <mergeCell ref="C17:D17"/>
    <mergeCell ref="E17:F17"/>
    <mergeCell ref="C18:D18"/>
    <mergeCell ref="E18:F18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9" activeCellId="0" sqref="B19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0.62"/>
    <col collapsed="false" customWidth="true" hidden="false" outlineLevel="0" max="3" min="3" style="0" width="7.62"/>
    <col collapsed="false" customWidth="true" hidden="false" outlineLevel="0" max="4" min="4" style="0" width="28"/>
    <col collapsed="false" customWidth="true" hidden="false" outlineLevel="0" max="5" min="5" style="0" width="7.62"/>
    <col collapsed="false" customWidth="true" hidden="false" outlineLevel="0" max="6" min="6" style="0" width="13"/>
    <col collapsed="false" customWidth="true" hidden="false" outlineLevel="0" max="7" min="7" style="0" width="7.62"/>
    <col collapsed="false" customWidth="true" hidden="false" outlineLevel="0" max="8" min="8" style="0" width="19.61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79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13" t="s">
        <v>9</v>
      </c>
      <c r="B5" s="13"/>
      <c r="C5" s="14" t="s">
        <v>80</v>
      </c>
      <c r="D5" s="14"/>
      <c r="E5" s="14" t="n">
        <v>3</v>
      </c>
      <c r="F5" s="14"/>
      <c r="G5" s="14" t="n">
        <v>1</v>
      </c>
      <c r="H5" s="14" t="n">
        <v>4</v>
      </c>
    </row>
    <row r="6" customFormat="false" ht="15" hidden="false" customHeight="false" outlineLevel="0" collapsed="false">
      <c r="A6" s="13"/>
      <c r="B6" s="13"/>
      <c r="C6" s="14" t="s">
        <v>81</v>
      </c>
      <c r="D6" s="14"/>
      <c r="E6" s="14" t="n">
        <v>3</v>
      </c>
      <c r="F6" s="14"/>
      <c r="G6" s="14" t="n">
        <v>2</v>
      </c>
      <c r="H6" s="14" t="n">
        <v>4</v>
      </c>
    </row>
    <row r="7" customFormat="false" ht="15" hidden="false" customHeight="false" outlineLevel="0" collapsed="false">
      <c r="A7" s="13"/>
      <c r="B7" s="13"/>
      <c r="C7" s="14" t="s">
        <v>82</v>
      </c>
      <c r="D7" s="14"/>
      <c r="E7" s="14" t="n">
        <v>3</v>
      </c>
      <c r="F7" s="14"/>
      <c r="G7" s="14" t="n">
        <v>2</v>
      </c>
      <c r="H7" s="14" t="n">
        <v>4</v>
      </c>
    </row>
    <row r="8" customFormat="false" ht="15" hidden="false" customHeight="false" outlineLevel="0" collapsed="false">
      <c r="A8" s="13"/>
      <c r="B8" s="13"/>
      <c r="C8" s="14" t="s">
        <v>83</v>
      </c>
      <c r="D8" s="14"/>
      <c r="E8" s="14" t="n">
        <v>1.5</v>
      </c>
      <c r="F8" s="14"/>
      <c r="G8" s="14" t="n">
        <v>1</v>
      </c>
      <c r="H8" s="14" t="n">
        <v>2</v>
      </c>
    </row>
    <row r="9" customFormat="false" ht="15" hidden="false" customHeight="false" outlineLevel="0" collapsed="false">
      <c r="A9" s="15" t="s">
        <v>16</v>
      </c>
      <c r="B9" s="15"/>
      <c r="C9" s="16" t="s">
        <v>83</v>
      </c>
      <c r="D9" s="16"/>
      <c r="E9" s="16" t="n">
        <v>1.5</v>
      </c>
      <c r="F9" s="16"/>
      <c r="G9" s="16" t="n">
        <v>2</v>
      </c>
      <c r="H9" s="16" t="n">
        <v>2</v>
      </c>
    </row>
    <row r="10" customFormat="false" ht="15" hidden="false" customHeight="false" outlineLevel="0" collapsed="false">
      <c r="A10" s="15"/>
      <c r="B10" s="15"/>
      <c r="C10" s="16" t="s">
        <v>84</v>
      </c>
      <c r="D10" s="16"/>
      <c r="E10" s="16" t="n">
        <v>1.5</v>
      </c>
      <c r="F10" s="16"/>
      <c r="G10" s="16" t="n">
        <v>2</v>
      </c>
      <c r="H10" s="16" t="n">
        <v>2</v>
      </c>
    </row>
    <row r="11" customFormat="false" ht="15" hidden="false" customHeight="false" outlineLevel="0" collapsed="false">
      <c r="A11" s="15"/>
      <c r="B11" s="15"/>
      <c r="C11" s="16" t="s">
        <v>82</v>
      </c>
      <c r="D11" s="16"/>
      <c r="E11" s="16" t="n">
        <v>1.5</v>
      </c>
      <c r="F11" s="16"/>
      <c r="G11" s="16" t="n">
        <v>1</v>
      </c>
      <c r="H11" s="16" t="n">
        <v>2</v>
      </c>
    </row>
    <row r="12" customFormat="false" ht="15" hidden="false" customHeight="false" outlineLevel="0" collapsed="false">
      <c r="A12" s="9" t="s">
        <v>85</v>
      </c>
      <c r="B12" s="9"/>
      <c r="C12" s="10" t="s">
        <v>86</v>
      </c>
      <c r="D12" s="10"/>
      <c r="E12" s="10" t="n">
        <v>0.5</v>
      </c>
      <c r="F12" s="10"/>
      <c r="G12" s="10" t="s">
        <v>75</v>
      </c>
      <c r="H12" s="10" t="n">
        <v>1</v>
      </c>
    </row>
    <row r="13" customFormat="false" ht="15" hidden="false" customHeight="false" outlineLevel="0" collapsed="false">
      <c r="A13" s="9"/>
      <c r="B13" s="9"/>
      <c r="C13" s="10" t="s">
        <v>86</v>
      </c>
      <c r="D13" s="10"/>
      <c r="E13" s="10" t="n">
        <v>0.5</v>
      </c>
      <c r="F13" s="10"/>
      <c r="G13" s="10" t="s">
        <v>75</v>
      </c>
      <c r="H13" s="10" t="n">
        <v>1</v>
      </c>
    </row>
    <row r="14" customFormat="false" ht="15" hidden="false" customHeight="false" outlineLevel="0" collapsed="false">
      <c r="A14" s="9"/>
      <c r="B14" s="9"/>
      <c r="C14" s="10" t="s">
        <v>86</v>
      </c>
      <c r="D14" s="10"/>
      <c r="E14" s="10" t="n">
        <v>0.5</v>
      </c>
      <c r="F14" s="10"/>
      <c r="G14" s="10" t="s">
        <v>75</v>
      </c>
      <c r="H14" s="10" t="n">
        <v>1</v>
      </c>
    </row>
    <row r="15" customFormat="false" ht="15" hidden="false" customHeight="false" outlineLevel="0" collapsed="false">
      <c r="A15" s="11" t="s">
        <v>48</v>
      </c>
      <c r="B15" s="11"/>
      <c r="C15" s="17" t="s">
        <v>86</v>
      </c>
      <c r="D15" s="17"/>
      <c r="E15" s="17" t="n">
        <v>3</v>
      </c>
      <c r="F15" s="17"/>
      <c r="G15" s="17" t="n">
        <v>2</v>
      </c>
      <c r="H15" s="17" t="n">
        <v>4</v>
      </c>
    </row>
    <row r="16" customFormat="false" ht="15" hidden="false" customHeight="false" outlineLevel="0" collapsed="false">
      <c r="C16" s="9" t="s">
        <v>19</v>
      </c>
      <c r="D16" s="9"/>
      <c r="E16" s="9" t="n">
        <f aca="false">SUM(E5:F15)+1.5</f>
        <v>21</v>
      </c>
      <c r="F16" s="9"/>
      <c r="G16" s="9"/>
      <c r="H16" s="9" t="s">
        <v>87</v>
      </c>
    </row>
    <row r="17" customFormat="false" ht="15" hidden="false" customHeight="false" outlineLevel="0" collapsed="false">
      <c r="C17" s="11" t="s">
        <v>20</v>
      </c>
      <c r="D17" s="11"/>
      <c r="E17" s="11" t="n">
        <f aca="false">SUM(E5+E8+E11+E12+E13+E14)</f>
        <v>7.5</v>
      </c>
      <c r="F17" s="11"/>
      <c r="G17" s="11"/>
      <c r="H17" s="11" t="n">
        <v>11</v>
      </c>
    </row>
    <row r="18" customFormat="false" ht="15" hidden="false" customHeight="false" outlineLevel="0" collapsed="false">
      <c r="C18" s="11" t="s">
        <v>21</v>
      </c>
      <c r="D18" s="11"/>
      <c r="E18" s="11" t="n">
        <f aca="false">SUM(E6+E7+E9+E10+E12+E13+E14+E15)</f>
        <v>13.5</v>
      </c>
      <c r="F18" s="11"/>
      <c r="G18" s="11"/>
      <c r="H18" s="11" t="n">
        <v>19</v>
      </c>
    </row>
    <row r="19" customFormat="false" ht="15" hidden="false" customHeight="false" outlineLevel="0" collapsed="false">
      <c r="B19" s="12"/>
    </row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</sheetData>
  <mergeCells count="39">
    <mergeCell ref="A1:H1"/>
    <mergeCell ref="A2:B2"/>
    <mergeCell ref="C2:H2"/>
    <mergeCell ref="A3:H3"/>
    <mergeCell ref="A4:B4"/>
    <mergeCell ref="C4:D4"/>
    <mergeCell ref="E4:F4"/>
    <mergeCell ref="A5:B8"/>
    <mergeCell ref="C5:D5"/>
    <mergeCell ref="E5:F5"/>
    <mergeCell ref="C6:D6"/>
    <mergeCell ref="E6:F6"/>
    <mergeCell ref="C7:D7"/>
    <mergeCell ref="E7:F7"/>
    <mergeCell ref="C8:D8"/>
    <mergeCell ref="E8:F8"/>
    <mergeCell ref="A9:B11"/>
    <mergeCell ref="C9:D9"/>
    <mergeCell ref="E9:F9"/>
    <mergeCell ref="C10:D10"/>
    <mergeCell ref="E10:F10"/>
    <mergeCell ref="C11:D11"/>
    <mergeCell ref="E11:F11"/>
    <mergeCell ref="A12:B14"/>
    <mergeCell ref="C12:D12"/>
    <mergeCell ref="E12:F12"/>
    <mergeCell ref="C13:D13"/>
    <mergeCell ref="E13:F13"/>
    <mergeCell ref="C14:D14"/>
    <mergeCell ref="E14:F14"/>
    <mergeCell ref="A15:B15"/>
    <mergeCell ref="C15:D15"/>
    <mergeCell ref="E15:F15"/>
    <mergeCell ref="C16:D16"/>
    <mergeCell ref="E16:F16"/>
    <mergeCell ref="C17:D17"/>
    <mergeCell ref="E17:F17"/>
    <mergeCell ref="C18:D18"/>
    <mergeCell ref="E18:F18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9" activeCellId="0" sqref="B19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19.61"/>
    <col collapsed="false" customWidth="true" hidden="false" outlineLevel="0" max="3" min="3" style="0" width="7.62"/>
    <col collapsed="false" customWidth="true" hidden="false" outlineLevel="0" max="4" min="4" style="0" width="20.87"/>
    <col collapsed="false" customWidth="true" hidden="false" outlineLevel="0" max="5" min="5" style="0" width="7.62"/>
    <col collapsed="false" customWidth="true" hidden="false" outlineLevel="0" max="6" min="6" style="0" width="13"/>
    <col collapsed="false" customWidth="true" hidden="false" outlineLevel="0" max="7" min="7" style="0" width="15"/>
    <col collapsed="false" customWidth="true" hidden="false" outlineLevel="0" max="8" min="8" style="0" width="19.38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88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13" t="s">
        <v>9</v>
      </c>
      <c r="B5" s="13"/>
      <c r="C5" s="14" t="s">
        <v>89</v>
      </c>
      <c r="D5" s="14"/>
      <c r="E5" s="14" t="n">
        <v>3</v>
      </c>
      <c r="F5" s="14"/>
      <c r="G5" s="14" t="n">
        <v>1</v>
      </c>
      <c r="H5" s="14" t="n">
        <v>4</v>
      </c>
    </row>
    <row r="6" customFormat="false" ht="15" hidden="false" customHeight="false" outlineLevel="0" collapsed="false">
      <c r="A6" s="13"/>
      <c r="B6" s="13"/>
      <c r="C6" s="14" t="s">
        <v>90</v>
      </c>
      <c r="D6" s="14"/>
      <c r="E6" s="14" t="n">
        <v>3</v>
      </c>
      <c r="F6" s="14"/>
      <c r="G6" s="14" t="n">
        <v>2</v>
      </c>
      <c r="H6" s="14" t="n">
        <v>4</v>
      </c>
    </row>
    <row r="7" customFormat="false" ht="15" hidden="false" customHeight="false" outlineLevel="0" collapsed="false">
      <c r="A7" s="15" t="s">
        <v>72</v>
      </c>
      <c r="B7" s="15"/>
      <c r="C7" s="16" t="s">
        <v>91</v>
      </c>
      <c r="D7" s="16"/>
      <c r="E7" s="16" t="n">
        <v>3</v>
      </c>
      <c r="F7" s="16"/>
      <c r="G7" s="16" t="n">
        <v>1</v>
      </c>
      <c r="H7" s="16" t="n">
        <v>4</v>
      </c>
    </row>
    <row r="8" customFormat="false" ht="15" hidden="false" customHeight="false" outlineLevel="0" collapsed="false">
      <c r="A8" s="15"/>
      <c r="B8" s="15"/>
      <c r="C8" s="16" t="s">
        <v>91</v>
      </c>
      <c r="D8" s="16"/>
      <c r="E8" s="16" t="n">
        <v>3</v>
      </c>
      <c r="F8" s="16"/>
      <c r="G8" s="16" t="n">
        <v>2</v>
      </c>
      <c r="H8" s="16" t="n">
        <v>4</v>
      </c>
    </row>
    <row r="9" customFormat="false" ht="15" hidden="false" customHeight="false" outlineLevel="0" collapsed="false">
      <c r="A9" s="15"/>
      <c r="B9" s="15"/>
      <c r="C9" s="16" t="s">
        <v>92</v>
      </c>
      <c r="D9" s="16"/>
      <c r="E9" s="16" t="n">
        <v>3.7</v>
      </c>
      <c r="F9" s="16"/>
      <c r="G9" s="16" t="n">
        <v>2</v>
      </c>
      <c r="H9" s="16" t="n">
        <v>5</v>
      </c>
    </row>
    <row r="10" customFormat="false" ht="15" hidden="false" customHeight="false" outlineLevel="0" collapsed="false">
      <c r="A10" s="15"/>
      <c r="B10" s="15"/>
      <c r="C10" s="16" t="s">
        <v>92</v>
      </c>
      <c r="D10" s="16"/>
      <c r="E10" s="16" t="n">
        <v>3.7</v>
      </c>
      <c r="F10" s="16"/>
      <c r="G10" s="16" t="n">
        <v>1</v>
      </c>
      <c r="H10" s="16" t="n">
        <v>5</v>
      </c>
    </row>
    <row r="11" customFormat="false" ht="15" hidden="false" customHeight="false" outlineLevel="0" collapsed="false">
      <c r="A11" s="15"/>
      <c r="B11" s="15"/>
      <c r="C11" s="16" t="s">
        <v>93</v>
      </c>
      <c r="D11" s="16"/>
      <c r="E11" s="16" t="n">
        <v>1.5</v>
      </c>
      <c r="F11" s="16"/>
      <c r="G11" s="16" t="n">
        <v>1</v>
      </c>
      <c r="H11" s="16" t="n">
        <v>2</v>
      </c>
    </row>
    <row r="12" customFormat="false" ht="15" hidden="false" customHeight="false" outlineLevel="0" collapsed="false">
      <c r="A12" s="15"/>
      <c r="B12" s="15"/>
      <c r="C12" s="16" t="s">
        <v>94</v>
      </c>
      <c r="D12" s="16"/>
      <c r="E12" s="16" t="n">
        <v>3</v>
      </c>
      <c r="F12" s="16"/>
      <c r="G12" s="16" t="n">
        <v>2</v>
      </c>
      <c r="H12" s="16" t="n">
        <v>4</v>
      </c>
    </row>
    <row r="13" customFormat="false" ht="15" hidden="false" customHeight="false" outlineLevel="0" collapsed="false">
      <c r="A13" s="9" t="s">
        <v>95</v>
      </c>
      <c r="B13" s="9"/>
      <c r="C13" s="17" t="s">
        <v>89</v>
      </c>
      <c r="D13" s="17"/>
      <c r="E13" s="17" t="n">
        <v>3</v>
      </c>
      <c r="F13" s="17"/>
      <c r="G13" s="17" t="n">
        <v>1</v>
      </c>
      <c r="H13" s="17" t="n">
        <v>4</v>
      </c>
    </row>
    <row r="14" customFormat="false" ht="15" hidden="false" customHeight="false" outlineLevel="0" collapsed="false">
      <c r="A14" s="11" t="s">
        <v>85</v>
      </c>
      <c r="B14" s="11"/>
      <c r="C14" s="17" t="s">
        <v>96</v>
      </c>
      <c r="D14" s="17"/>
      <c r="E14" s="17" t="n">
        <v>1.6</v>
      </c>
      <c r="F14" s="17"/>
      <c r="G14" s="17" t="s">
        <v>75</v>
      </c>
      <c r="H14" s="17" t="n">
        <v>2</v>
      </c>
    </row>
    <row r="15" customFormat="false" ht="15" hidden="false" customHeight="false" outlineLevel="0" collapsed="false">
      <c r="A15" s="11" t="s">
        <v>16</v>
      </c>
      <c r="B15" s="11"/>
      <c r="C15" s="17" t="s">
        <v>90</v>
      </c>
      <c r="D15" s="17"/>
      <c r="E15" s="17" t="n">
        <v>1.5</v>
      </c>
      <c r="F15" s="17"/>
      <c r="G15" s="17" t="n">
        <v>1</v>
      </c>
      <c r="H15" s="17" t="n">
        <v>2</v>
      </c>
    </row>
    <row r="16" customFormat="false" ht="15" hidden="false" customHeight="false" outlineLevel="0" collapsed="false">
      <c r="C16" s="9" t="s">
        <v>19</v>
      </c>
      <c r="D16" s="9"/>
      <c r="E16" s="9" t="n">
        <f aca="false">SUM(E5:F15)+1.6</f>
        <v>31.6</v>
      </c>
      <c r="F16" s="9"/>
      <c r="G16" s="9"/>
      <c r="H16" s="9" t="n">
        <v>31</v>
      </c>
    </row>
    <row r="17" customFormat="false" ht="15" hidden="false" customHeight="false" outlineLevel="0" collapsed="false">
      <c r="C17" s="11" t="s">
        <v>20</v>
      </c>
      <c r="D17" s="11"/>
      <c r="E17" s="11" t="n">
        <f aca="false">SUM(E5+E7+E10+E11+E13+E14+E15)</f>
        <v>17.3</v>
      </c>
      <c r="F17" s="11"/>
      <c r="G17" s="11"/>
      <c r="H17" s="11" t="n">
        <v>21</v>
      </c>
    </row>
    <row r="18" customFormat="false" ht="15" hidden="false" customHeight="false" outlineLevel="0" collapsed="false">
      <c r="C18" s="11" t="s">
        <v>21</v>
      </c>
      <c r="D18" s="11"/>
      <c r="E18" s="11" t="n">
        <f aca="false">SUM(E6+E8+E9+E12+E14)</f>
        <v>14.3</v>
      </c>
      <c r="F18" s="11"/>
      <c r="G18" s="11"/>
      <c r="H18" s="11" t="n">
        <v>20</v>
      </c>
    </row>
    <row r="19" customFormat="false" ht="15" hidden="false" customHeight="false" outlineLevel="0" collapsed="false">
      <c r="B19" s="12"/>
    </row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  <row r="1002" customFormat="false" ht="15.75" hidden="false" customHeight="true" outlineLevel="0" collapsed="false"/>
  </sheetData>
  <mergeCells count="39">
    <mergeCell ref="A1:H1"/>
    <mergeCell ref="A2:B2"/>
    <mergeCell ref="C2:H2"/>
    <mergeCell ref="A3:H3"/>
    <mergeCell ref="A4:B4"/>
    <mergeCell ref="C4:D4"/>
    <mergeCell ref="E4:F4"/>
    <mergeCell ref="C5:D5"/>
    <mergeCell ref="E5:F5"/>
    <mergeCell ref="C6:D6"/>
    <mergeCell ref="E6:F6"/>
    <mergeCell ref="A7:B12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A13:B13"/>
    <mergeCell ref="C13:D13"/>
    <mergeCell ref="E13:F13"/>
    <mergeCell ref="A14:B14"/>
    <mergeCell ref="C14:D14"/>
    <mergeCell ref="E14:F14"/>
    <mergeCell ref="A15:B15"/>
    <mergeCell ref="C15:D15"/>
    <mergeCell ref="E15:F15"/>
    <mergeCell ref="C16:D16"/>
    <mergeCell ref="E16:F16"/>
    <mergeCell ref="C17:D17"/>
    <mergeCell ref="E17:F17"/>
    <mergeCell ref="C18:D18"/>
    <mergeCell ref="E18:F18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8" activeCellId="0" sqref="B18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0.13"/>
    <col collapsed="false" customWidth="true" hidden="false" outlineLevel="0" max="3" min="3" style="0" width="7.62"/>
    <col collapsed="false" customWidth="true" hidden="false" outlineLevel="0" max="4" min="4" style="0" width="17.25"/>
    <col collapsed="false" customWidth="true" hidden="false" outlineLevel="0" max="5" min="5" style="0" width="7.62"/>
    <col collapsed="false" customWidth="true" hidden="false" outlineLevel="0" max="6" min="6" style="0" width="12.25"/>
    <col collapsed="false" customWidth="true" hidden="false" outlineLevel="0" max="7" min="7" style="0" width="16.75"/>
    <col collapsed="false" customWidth="true" hidden="false" outlineLevel="0" max="8" min="8" style="0" width="20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97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13" t="s">
        <v>9</v>
      </c>
      <c r="B5" s="13"/>
      <c r="C5" s="14" t="s">
        <v>98</v>
      </c>
      <c r="D5" s="14"/>
      <c r="E5" s="14" t="n">
        <v>1.5</v>
      </c>
      <c r="F5" s="14"/>
      <c r="G5" s="14" t="n">
        <v>1</v>
      </c>
      <c r="H5" s="14" t="n">
        <v>2</v>
      </c>
    </row>
    <row r="6" customFormat="false" ht="15" hidden="false" customHeight="false" outlineLevel="0" collapsed="false">
      <c r="A6" s="15" t="s">
        <v>99</v>
      </c>
      <c r="B6" s="15"/>
      <c r="C6" s="16" t="s">
        <v>100</v>
      </c>
      <c r="D6" s="16"/>
      <c r="E6" s="16" t="n">
        <v>1.5</v>
      </c>
      <c r="F6" s="16"/>
      <c r="G6" s="16" t="n">
        <v>1</v>
      </c>
      <c r="H6" s="16" t="n">
        <v>2</v>
      </c>
    </row>
    <row r="7" customFormat="false" ht="15" hidden="false" customHeight="false" outlineLevel="0" collapsed="false">
      <c r="A7" s="15"/>
      <c r="B7" s="15"/>
      <c r="C7" s="16" t="s">
        <v>101</v>
      </c>
      <c r="D7" s="16"/>
      <c r="E7" s="16" t="n">
        <v>1.5</v>
      </c>
      <c r="F7" s="16"/>
      <c r="G7" s="16" t="n">
        <v>1</v>
      </c>
      <c r="H7" s="16" t="n">
        <v>2</v>
      </c>
    </row>
    <row r="8" customFormat="false" ht="15" hidden="false" customHeight="false" outlineLevel="0" collapsed="false">
      <c r="A8" s="15"/>
      <c r="B8" s="15"/>
      <c r="C8" s="16" t="s">
        <v>102</v>
      </c>
      <c r="D8" s="16"/>
      <c r="E8" s="16" t="n">
        <v>3.75</v>
      </c>
      <c r="F8" s="16"/>
      <c r="G8" s="16" t="n">
        <v>2</v>
      </c>
      <c r="H8" s="16" t="n">
        <v>5</v>
      </c>
    </row>
    <row r="9" customFormat="false" ht="15" hidden="false" customHeight="false" outlineLevel="0" collapsed="false">
      <c r="A9" s="15"/>
      <c r="B9" s="15"/>
      <c r="C9" s="16" t="s">
        <v>103</v>
      </c>
      <c r="D9" s="16"/>
      <c r="E9" s="16" t="n">
        <v>1.5</v>
      </c>
      <c r="F9" s="16"/>
      <c r="G9" s="16" t="n">
        <v>2</v>
      </c>
      <c r="H9" s="16" t="n">
        <v>2</v>
      </c>
    </row>
    <row r="10" customFormat="false" ht="15" hidden="false" customHeight="false" outlineLevel="0" collapsed="false">
      <c r="A10" s="9" t="s">
        <v>104</v>
      </c>
      <c r="B10" s="9"/>
      <c r="C10" s="10" t="s">
        <v>105</v>
      </c>
      <c r="D10" s="10"/>
      <c r="E10" s="10" t="n">
        <v>1.5</v>
      </c>
      <c r="F10" s="10"/>
      <c r="G10" s="10" t="n">
        <v>1</v>
      </c>
      <c r="H10" s="10" t="n">
        <v>2</v>
      </c>
    </row>
    <row r="11" customFormat="false" ht="15" hidden="false" customHeight="false" outlineLevel="0" collapsed="false">
      <c r="A11" s="9"/>
      <c r="B11" s="9"/>
      <c r="C11" s="10" t="s">
        <v>106</v>
      </c>
      <c r="D11" s="10"/>
      <c r="E11" s="10" t="n">
        <v>4.5</v>
      </c>
      <c r="F11" s="10"/>
      <c r="G11" s="10" t="n">
        <v>2</v>
      </c>
      <c r="H11" s="10" t="n">
        <v>6</v>
      </c>
    </row>
    <row r="12" customFormat="false" ht="15" hidden="false" customHeight="false" outlineLevel="0" collapsed="false">
      <c r="A12" s="11" t="s">
        <v>31</v>
      </c>
      <c r="B12" s="11"/>
      <c r="C12" s="17" t="s">
        <v>107</v>
      </c>
      <c r="D12" s="17"/>
      <c r="E12" s="17" t="n">
        <v>1.5</v>
      </c>
      <c r="F12" s="17"/>
      <c r="G12" s="17" t="n">
        <v>1</v>
      </c>
      <c r="H12" s="17" t="n">
        <v>2</v>
      </c>
    </row>
    <row r="13" customFormat="false" ht="15" hidden="false" customHeight="false" outlineLevel="0" collapsed="false">
      <c r="A13" s="11" t="s">
        <v>16</v>
      </c>
      <c r="B13" s="11"/>
      <c r="C13" s="17" t="s">
        <v>107</v>
      </c>
      <c r="D13" s="17"/>
      <c r="E13" s="17" t="n">
        <v>1.5</v>
      </c>
      <c r="F13" s="17"/>
      <c r="G13" s="17" t="n">
        <v>1</v>
      </c>
      <c r="H13" s="17" t="n">
        <v>2</v>
      </c>
    </row>
    <row r="14" customFormat="false" ht="15" hidden="false" customHeight="false" outlineLevel="0" collapsed="false">
      <c r="C14" s="9" t="s">
        <v>19</v>
      </c>
      <c r="D14" s="9"/>
      <c r="E14" s="9" t="n">
        <f aca="false">SUM(E5:F13)</f>
        <v>18.75</v>
      </c>
      <c r="F14" s="9"/>
      <c r="G14" s="9"/>
      <c r="H14" s="9" t="n">
        <v>25</v>
      </c>
    </row>
    <row r="15" customFormat="false" ht="15" hidden="false" customHeight="false" outlineLevel="0" collapsed="false">
      <c r="C15" s="11" t="s">
        <v>20</v>
      </c>
      <c r="D15" s="11"/>
      <c r="E15" s="11" t="n">
        <f aca="false">SUM(E5+E6+E7+E10+E12+E13)</f>
        <v>9</v>
      </c>
      <c r="F15" s="11"/>
      <c r="G15" s="11"/>
      <c r="H15" s="11" t="n">
        <f aca="false">SUMIF(G5:G13,"1",H5:H13)</f>
        <v>12</v>
      </c>
    </row>
    <row r="16" customFormat="false" ht="15" hidden="false" customHeight="false" outlineLevel="0" collapsed="false">
      <c r="C16" s="11" t="s">
        <v>21</v>
      </c>
      <c r="D16" s="11"/>
      <c r="E16" s="11" t="n">
        <f aca="false">SUM(E8+E9+E11)</f>
        <v>9.75</v>
      </c>
      <c r="F16" s="11"/>
      <c r="G16" s="11"/>
      <c r="H16" s="11" t="n">
        <f aca="false">SUMIF(G5:G13,"2",H5:H13)</f>
        <v>13</v>
      </c>
    </row>
    <row r="18" customFormat="false" ht="15" hidden="false" customHeight="false" outlineLevel="0" collapsed="false">
      <c r="B18" s="12"/>
    </row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</sheetData>
  <mergeCells count="35">
    <mergeCell ref="A1:H1"/>
    <mergeCell ref="A2:B2"/>
    <mergeCell ref="C2:H2"/>
    <mergeCell ref="A3:H3"/>
    <mergeCell ref="A4:B4"/>
    <mergeCell ref="C4:D4"/>
    <mergeCell ref="E4:F4"/>
    <mergeCell ref="C5:D5"/>
    <mergeCell ref="E5:F5"/>
    <mergeCell ref="A6:B9"/>
    <mergeCell ref="C6:D6"/>
    <mergeCell ref="E6:F6"/>
    <mergeCell ref="C7:D7"/>
    <mergeCell ref="E7:F7"/>
    <mergeCell ref="C8:D8"/>
    <mergeCell ref="E8:F8"/>
    <mergeCell ref="C9:D9"/>
    <mergeCell ref="E9:F9"/>
    <mergeCell ref="A10:B11"/>
    <mergeCell ref="C10:D10"/>
    <mergeCell ref="E10:F10"/>
    <mergeCell ref="C11:D11"/>
    <mergeCell ref="E11:F11"/>
    <mergeCell ref="A12:B12"/>
    <mergeCell ref="C12:D12"/>
    <mergeCell ref="E12:F12"/>
    <mergeCell ref="A13:B13"/>
    <mergeCell ref="C13:D13"/>
    <mergeCell ref="E13:F13"/>
    <mergeCell ref="C14:D14"/>
    <mergeCell ref="E14:F14"/>
    <mergeCell ref="C15:D15"/>
    <mergeCell ref="E15:F15"/>
    <mergeCell ref="C16:D16"/>
    <mergeCell ref="E16:F16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8" activeCellId="0" sqref="B18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0.13"/>
    <col collapsed="false" customWidth="true" hidden="false" outlineLevel="0" max="3" min="3" style="0" width="7.62"/>
    <col collapsed="false" customWidth="true" hidden="false" outlineLevel="0" max="4" min="4" style="0" width="15.75"/>
    <col collapsed="false" customWidth="true" hidden="false" outlineLevel="0" max="5" min="5" style="0" width="7.62"/>
    <col collapsed="false" customWidth="true" hidden="false" outlineLevel="0" max="6" min="6" style="0" width="13.25"/>
    <col collapsed="false" customWidth="true" hidden="false" outlineLevel="0" max="7" min="7" style="0" width="9.26"/>
    <col collapsed="false" customWidth="true" hidden="false" outlineLevel="0" max="8" min="8" style="0" width="20.25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108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109</v>
      </c>
      <c r="D5" s="14"/>
      <c r="E5" s="14" t="n">
        <v>1.5</v>
      </c>
      <c r="F5" s="14"/>
      <c r="G5" s="14" t="n">
        <v>1</v>
      </c>
      <c r="H5" s="14" t="n">
        <v>2</v>
      </c>
    </row>
    <row r="6" customFormat="false" ht="15" hidden="false" customHeight="false" outlineLevel="0" collapsed="false">
      <c r="A6" s="15" t="s">
        <v>110</v>
      </c>
      <c r="B6" s="15"/>
      <c r="C6" s="16" t="s">
        <v>109</v>
      </c>
      <c r="D6" s="16"/>
      <c r="E6" s="16" t="n">
        <v>1.5</v>
      </c>
      <c r="F6" s="16"/>
      <c r="G6" s="16" t="n">
        <v>1</v>
      </c>
      <c r="H6" s="16" t="n">
        <v>2</v>
      </c>
    </row>
    <row r="7" customFormat="false" ht="15" hidden="false" customHeight="false" outlineLevel="0" collapsed="false">
      <c r="A7" s="9" t="s">
        <v>71</v>
      </c>
      <c r="B7" s="9"/>
      <c r="C7" s="10" t="s">
        <v>111</v>
      </c>
      <c r="D7" s="10"/>
      <c r="E7" s="10" t="n">
        <v>3</v>
      </c>
      <c r="F7" s="10"/>
      <c r="G7" s="10" t="n">
        <v>1</v>
      </c>
      <c r="H7" s="10" t="n">
        <v>4</v>
      </c>
    </row>
    <row r="8" customFormat="false" ht="15" hidden="false" customHeight="false" outlineLevel="0" collapsed="false">
      <c r="A8" s="9"/>
      <c r="B8" s="9"/>
      <c r="C8" s="10" t="s">
        <v>112</v>
      </c>
      <c r="D8" s="10"/>
      <c r="E8" s="10" t="n">
        <v>3</v>
      </c>
      <c r="F8" s="10"/>
      <c r="G8" s="10" t="n">
        <v>2</v>
      </c>
      <c r="H8" s="10" t="n">
        <v>4</v>
      </c>
    </row>
    <row r="9" customFormat="false" ht="15" hidden="false" customHeight="false" outlineLevel="0" collapsed="false">
      <c r="A9" s="9"/>
      <c r="B9" s="9"/>
      <c r="C9" s="10" t="s">
        <v>113</v>
      </c>
      <c r="D9" s="10"/>
      <c r="E9" s="10" t="n">
        <v>1.5</v>
      </c>
      <c r="F9" s="10"/>
      <c r="G9" s="10" t="n">
        <v>1</v>
      </c>
      <c r="H9" s="10" t="n">
        <v>2</v>
      </c>
    </row>
    <row r="10" customFormat="false" ht="15" hidden="false" customHeight="false" outlineLevel="0" collapsed="false">
      <c r="A10" s="9" t="s">
        <v>31</v>
      </c>
      <c r="B10" s="9"/>
      <c r="C10" s="10" t="s">
        <v>114</v>
      </c>
      <c r="D10" s="10"/>
      <c r="E10" s="10" t="n">
        <v>1.5</v>
      </c>
      <c r="F10" s="10"/>
      <c r="G10" s="10" t="n">
        <v>1</v>
      </c>
      <c r="H10" s="10" t="n">
        <v>2</v>
      </c>
    </row>
    <row r="11" customFormat="false" ht="15" hidden="false" customHeight="false" outlineLevel="0" collapsed="false">
      <c r="A11" s="9"/>
      <c r="B11" s="9"/>
      <c r="C11" s="10" t="s">
        <v>115</v>
      </c>
      <c r="D11" s="10"/>
      <c r="E11" s="10" t="n">
        <v>3</v>
      </c>
      <c r="F11" s="10"/>
      <c r="G11" s="10" t="n">
        <v>2</v>
      </c>
      <c r="H11" s="10" t="n">
        <v>4</v>
      </c>
    </row>
    <row r="12" customFormat="false" ht="15" hidden="false" customHeight="false" outlineLevel="0" collapsed="false">
      <c r="A12" s="11" t="s">
        <v>116</v>
      </c>
      <c r="B12" s="11"/>
      <c r="C12" s="17" t="s">
        <v>109</v>
      </c>
      <c r="D12" s="17"/>
      <c r="E12" s="17" t="n">
        <v>1.5</v>
      </c>
      <c r="F12" s="17"/>
      <c r="G12" s="17" t="n">
        <v>2</v>
      </c>
      <c r="H12" s="17" t="n">
        <v>2</v>
      </c>
    </row>
    <row r="13" customFormat="false" ht="15" hidden="false" customHeight="false" outlineLevel="0" collapsed="false">
      <c r="A13" s="11" t="s">
        <v>117</v>
      </c>
      <c r="B13" s="11"/>
      <c r="C13" s="17" t="s">
        <v>118</v>
      </c>
      <c r="D13" s="17"/>
      <c r="E13" s="17" t="n">
        <v>0.75</v>
      </c>
      <c r="F13" s="17"/>
      <c r="G13" s="17" t="s">
        <v>75</v>
      </c>
      <c r="H13" s="17" t="n">
        <v>1</v>
      </c>
    </row>
    <row r="14" customFormat="false" ht="15" hidden="false" customHeight="false" outlineLevel="0" collapsed="false">
      <c r="C14" s="9" t="s">
        <v>19</v>
      </c>
      <c r="D14" s="9"/>
      <c r="E14" s="9" t="n">
        <v>17.25</v>
      </c>
      <c r="F14" s="9"/>
      <c r="G14" s="9"/>
      <c r="H14" s="9" t="n">
        <v>24</v>
      </c>
    </row>
    <row r="15" customFormat="false" ht="15" hidden="false" customHeight="false" outlineLevel="0" collapsed="false">
      <c r="C15" s="11" t="s">
        <v>20</v>
      </c>
      <c r="D15" s="11"/>
      <c r="E15" s="11" t="n">
        <f aca="false">SUM(E5+E6+E7+E9+E10+E13)</f>
        <v>9.75</v>
      </c>
      <c r="F15" s="11"/>
      <c r="G15" s="11"/>
      <c r="H15" s="11" t="n">
        <v>13</v>
      </c>
    </row>
    <row r="16" customFormat="false" ht="15" hidden="false" customHeight="false" outlineLevel="0" collapsed="false">
      <c r="C16" s="11" t="s">
        <v>21</v>
      </c>
      <c r="D16" s="11"/>
      <c r="E16" s="11" t="n">
        <v>7.75</v>
      </c>
      <c r="F16" s="11"/>
      <c r="G16" s="11"/>
      <c r="H16" s="11" t="n">
        <v>11</v>
      </c>
    </row>
    <row r="18" customFormat="false" ht="15" hidden="false" customHeight="false" outlineLevel="0" collapsed="false">
      <c r="B18" s="33"/>
      <c r="H18" s="33"/>
    </row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  <row r="1002" customFormat="false" ht="15.75" hidden="false" customHeight="true" outlineLevel="0" collapsed="false"/>
    <row r="1003" customFormat="false" ht="15.75" hidden="false" customHeight="true" outlineLevel="0" collapsed="false"/>
  </sheetData>
  <mergeCells count="37">
    <mergeCell ref="A1:H1"/>
    <mergeCell ref="A2:B2"/>
    <mergeCell ref="C2:H2"/>
    <mergeCell ref="A3:H3"/>
    <mergeCell ref="A4:B4"/>
    <mergeCell ref="C4:D4"/>
    <mergeCell ref="E4:F4"/>
    <mergeCell ref="A5:B5"/>
    <mergeCell ref="C5:D5"/>
    <mergeCell ref="E5:F5"/>
    <mergeCell ref="A6:B6"/>
    <mergeCell ref="C6:D6"/>
    <mergeCell ref="E6:F6"/>
    <mergeCell ref="A7:B9"/>
    <mergeCell ref="C7:D7"/>
    <mergeCell ref="E7:F7"/>
    <mergeCell ref="C8:D8"/>
    <mergeCell ref="E8:F8"/>
    <mergeCell ref="C9:D9"/>
    <mergeCell ref="E9:F9"/>
    <mergeCell ref="A10:B11"/>
    <mergeCell ref="C10:D10"/>
    <mergeCell ref="E10:F10"/>
    <mergeCell ref="C11:D11"/>
    <mergeCell ref="E11:F11"/>
    <mergeCell ref="A12:B12"/>
    <mergeCell ref="C12:D12"/>
    <mergeCell ref="E12:F12"/>
    <mergeCell ref="A13:B13"/>
    <mergeCell ref="C13:D13"/>
    <mergeCell ref="E13:F13"/>
    <mergeCell ref="C14:D14"/>
    <mergeCell ref="E14:F14"/>
    <mergeCell ref="C15:D15"/>
    <mergeCell ref="E15:F15"/>
    <mergeCell ref="C16:D16"/>
    <mergeCell ref="E16:F16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5" activeCellId="0" sqref="B15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19.87"/>
    <col collapsed="false" customWidth="true" hidden="false" outlineLevel="0" max="3" min="3" style="0" width="7.62"/>
    <col collapsed="false" customWidth="true" hidden="false" outlineLevel="0" max="4" min="4" style="0" width="20.62"/>
    <col collapsed="false" customWidth="true" hidden="false" outlineLevel="0" max="5" min="5" style="0" width="7.62"/>
    <col collapsed="false" customWidth="true" hidden="false" outlineLevel="0" max="6" min="6" style="0" width="14.25"/>
    <col collapsed="false" customWidth="true" hidden="false" outlineLevel="0" max="7" min="7" style="0" width="7.62"/>
    <col collapsed="false" customWidth="true" hidden="false" outlineLevel="0" max="8" min="8" style="0" width="19.87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119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120</v>
      </c>
      <c r="D5" s="14"/>
      <c r="E5" s="14" t="n">
        <v>3</v>
      </c>
      <c r="F5" s="14"/>
      <c r="G5" s="14" t="n">
        <v>2</v>
      </c>
      <c r="H5" s="14" t="n">
        <v>4</v>
      </c>
    </row>
    <row r="6" customFormat="false" ht="15" hidden="false" customHeight="false" outlineLevel="0" collapsed="false">
      <c r="A6" s="15" t="s">
        <v>95</v>
      </c>
      <c r="B6" s="15"/>
      <c r="C6" s="16" t="s">
        <v>121</v>
      </c>
      <c r="D6" s="16"/>
      <c r="E6" s="16" t="n">
        <v>1.5</v>
      </c>
      <c r="F6" s="16"/>
      <c r="G6" s="16" t="n">
        <v>1</v>
      </c>
      <c r="H6" s="16" t="n">
        <v>2</v>
      </c>
    </row>
    <row r="7" customFormat="false" ht="15" hidden="false" customHeight="false" outlineLevel="0" collapsed="false">
      <c r="A7" s="15" t="s">
        <v>110</v>
      </c>
      <c r="B7" s="15"/>
      <c r="C7" s="16" t="s">
        <v>122</v>
      </c>
      <c r="D7" s="16"/>
      <c r="E7" s="16" t="n">
        <v>2.25</v>
      </c>
      <c r="F7" s="16"/>
      <c r="G7" s="16" t="n">
        <v>1</v>
      </c>
      <c r="H7" s="16" t="n">
        <v>3</v>
      </c>
    </row>
    <row r="8" customFormat="false" ht="15" hidden="false" customHeight="false" outlineLevel="0" collapsed="false">
      <c r="A8" s="9" t="s">
        <v>85</v>
      </c>
      <c r="B8" s="9"/>
      <c r="C8" s="10" t="s">
        <v>123</v>
      </c>
      <c r="D8" s="10"/>
      <c r="E8" s="10" t="n">
        <v>6.67</v>
      </c>
      <c r="F8" s="10"/>
      <c r="G8" s="10" t="s">
        <v>75</v>
      </c>
      <c r="H8" s="10" t="s">
        <v>124</v>
      </c>
    </row>
    <row r="9" customFormat="false" ht="15" hidden="false" customHeight="false" outlineLevel="0" collapsed="false">
      <c r="A9" s="11" t="s">
        <v>125</v>
      </c>
      <c r="B9" s="11"/>
      <c r="C9" s="17" t="s">
        <v>122</v>
      </c>
      <c r="D9" s="17"/>
      <c r="E9" s="17" t="n">
        <v>2.25</v>
      </c>
      <c r="F9" s="17"/>
      <c r="G9" s="17" t="n">
        <v>1</v>
      </c>
      <c r="H9" s="17" t="n">
        <v>3</v>
      </c>
    </row>
    <row r="10" customFormat="false" ht="15" hidden="false" customHeight="false" outlineLevel="0" collapsed="false">
      <c r="A10" s="11" t="s">
        <v>126</v>
      </c>
      <c r="B10" s="11"/>
      <c r="C10" s="17" t="s">
        <v>127</v>
      </c>
      <c r="D10" s="17"/>
      <c r="E10" s="17" t="n">
        <v>1.67</v>
      </c>
      <c r="F10" s="17"/>
      <c r="G10" s="17" t="s">
        <v>75</v>
      </c>
      <c r="H10" s="17" t="n">
        <v>2</v>
      </c>
    </row>
    <row r="11" customFormat="false" ht="15" hidden="false" customHeight="false" outlineLevel="0" collapsed="false">
      <c r="C11" s="9" t="s">
        <v>19</v>
      </c>
      <c r="D11" s="9"/>
      <c r="E11" s="9" t="n">
        <f aca="false">SUM(E5:F10)+6.67+1.67</f>
        <v>25.68</v>
      </c>
      <c r="F11" s="9"/>
      <c r="G11" s="9"/>
      <c r="H11" s="9" t="n">
        <v>30</v>
      </c>
    </row>
    <row r="12" customFormat="false" ht="15" hidden="false" customHeight="false" outlineLevel="0" collapsed="false">
      <c r="C12" s="11" t="s">
        <v>20</v>
      </c>
      <c r="D12" s="11"/>
      <c r="E12" s="11" t="n">
        <f aca="false">SUM(E5+E6+E7+E8+E9+E10)</f>
        <v>17.34</v>
      </c>
      <c r="F12" s="11"/>
      <c r="G12" s="11"/>
      <c r="H12" s="11" t="n">
        <f aca="false">2+2+3+8+3+2</f>
        <v>20</v>
      </c>
    </row>
    <row r="13" customFormat="false" ht="15" hidden="false" customHeight="false" outlineLevel="0" collapsed="false">
      <c r="C13" s="11" t="s">
        <v>21</v>
      </c>
      <c r="D13" s="11"/>
      <c r="E13" s="11" t="n">
        <f aca="false">SUM(E8+E10)</f>
        <v>8.34</v>
      </c>
      <c r="F13" s="11"/>
      <c r="G13" s="11"/>
      <c r="H13" s="11" t="n">
        <v>14</v>
      </c>
    </row>
    <row r="15" customFormat="false" ht="15" hidden="false" customHeight="false" outlineLevel="0" collapsed="false">
      <c r="B15" s="12"/>
      <c r="F15" s="23"/>
      <c r="G15" s="23"/>
      <c r="H15" s="23"/>
    </row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</sheetData>
  <mergeCells count="32">
    <mergeCell ref="A1:H1"/>
    <mergeCell ref="A2:B2"/>
    <mergeCell ref="C2:H2"/>
    <mergeCell ref="A3:H3"/>
    <mergeCell ref="A4:B4"/>
    <mergeCell ref="C4:D4"/>
    <mergeCell ref="E4:F4"/>
    <mergeCell ref="A5:B5"/>
    <mergeCell ref="C5:D5"/>
    <mergeCell ref="E5:F5"/>
    <mergeCell ref="A6:B6"/>
    <mergeCell ref="C6:D6"/>
    <mergeCell ref="E6:F6"/>
    <mergeCell ref="A7:B7"/>
    <mergeCell ref="C7:D7"/>
    <mergeCell ref="E7:F7"/>
    <mergeCell ref="A8:B8"/>
    <mergeCell ref="C8:D8"/>
    <mergeCell ref="E8:F8"/>
    <mergeCell ref="A9:B9"/>
    <mergeCell ref="C9:D9"/>
    <mergeCell ref="E9:F9"/>
    <mergeCell ref="A10:B10"/>
    <mergeCell ref="C10:D10"/>
    <mergeCell ref="E10:F10"/>
    <mergeCell ref="C11:D11"/>
    <mergeCell ref="E11:F11"/>
    <mergeCell ref="C12:D12"/>
    <mergeCell ref="E12:F12"/>
    <mergeCell ref="C13:D13"/>
    <mergeCell ref="E13:F13"/>
    <mergeCell ref="F15:H15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1"/>
    <col collapsed="false" customWidth="true" hidden="false" outlineLevel="0" max="3" min="3" style="0" width="7.62"/>
    <col collapsed="false" customWidth="true" hidden="false" outlineLevel="0" max="4" min="4" style="0" width="26.5"/>
    <col collapsed="false" customWidth="true" hidden="false" outlineLevel="0" max="5" min="5" style="0" width="7.62"/>
    <col collapsed="false" customWidth="true" hidden="false" outlineLevel="0" max="6" min="6" style="0" width="12.62"/>
    <col collapsed="false" customWidth="true" hidden="false" outlineLevel="0" max="7" min="7" style="0" width="10"/>
    <col collapsed="false" customWidth="true" hidden="false" outlineLevel="0" max="8" min="8" style="0" width="18.61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128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129</v>
      </c>
      <c r="D5" s="14"/>
      <c r="E5" s="14" t="n">
        <v>3</v>
      </c>
      <c r="F5" s="14"/>
      <c r="G5" s="14" t="n">
        <v>2</v>
      </c>
      <c r="H5" s="14" t="n">
        <v>4</v>
      </c>
    </row>
    <row r="6" customFormat="false" ht="15" hidden="false" customHeight="false" outlineLevel="0" collapsed="false">
      <c r="A6" s="31"/>
      <c r="B6" s="31"/>
      <c r="C6" s="14" t="s">
        <v>130</v>
      </c>
      <c r="D6" s="14"/>
      <c r="E6" s="14" t="n">
        <v>3</v>
      </c>
      <c r="F6" s="14"/>
      <c r="G6" s="14" t="n">
        <v>1</v>
      </c>
      <c r="H6" s="14" t="s">
        <v>131</v>
      </c>
    </row>
    <row r="7" customFormat="false" ht="15" hidden="false" customHeight="false" outlineLevel="0" collapsed="false">
      <c r="A7" s="15" t="s">
        <v>48</v>
      </c>
      <c r="B7" s="15"/>
      <c r="C7" s="16" t="s">
        <v>130</v>
      </c>
      <c r="D7" s="16"/>
      <c r="E7" s="16" t="n">
        <v>1.5</v>
      </c>
      <c r="F7" s="16"/>
      <c r="G7" s="16" t="n">
        <v>1</v>
      </c>
      <c r="H7" s="16" t="s">
        <v>131</v>
      </c>
    </row>
    <row r="8" customFormat="false" ht="15" hidden="false" customHeight="false" outlineLevel="0" collapsed="false">
      <c r="A8" s="15"/>
      <c r="B8" s="15"/>
      <c r="C8" s="16" t="s">
        <v>132</v>
      </c>
      <c r="D8" s="16"/>
      <c r="E8" s="16" t="n">
        <v>2.3</v>
      </c>
      <c r="F8" s="16"/>
      <c r="G8" s="16" t="n">
        <v>1</v>
      </c>
      <c r="H8" s="16" t="n">
        <v>3</v>
      </c>
    </row>
    <row r="9" customFormat="false" ht="15" hidden="false" customHeight="false" outlineLevel="0" collapsed="false">
      <c r="A9" s="15"/>
      <c r="B9" s="15"/>
      <c r="C9" s="16" t="s">
        <v>133</v>
      </c>
      <c r="D9" s="16"/>
      <c r="E9" s="16" t="n">
        <v>3</v>
      </c>
      <c r="F9" s="16"/>
      <c r="G9" s="16" t="n">
        <v>1</v>
      </c>
      <c r="H9" s="16" t="n">
        <v>4</v>
      </c>
    </row>
    <row r="10" customFormat="false" ht="15" hidden="false" customHeight="false" outlineLevel="0" collapsed="false">
      <c r="A10" s="15"/>
      <c r="B10" s="15"/>
      <c r="C10" s="10" t="s">
        <v>134</v>
      </c>
      <c r="D10" s="10"/>
      <c r="E10" s="10" t="n">
        <v>1.5</v>
      </c>
      <c r="F10" s="10"/>
      <c r="G10" s="10" t="n">
        <v>2</v>
      </c>
      <c r="H10" s="10" t="n">
        <v>2</v>
      </c>
    </row>
    <row r="11" customFormat="false" ht="15" hidden="false" customHeight="false" outlineLevel="0" collapsed="false">
      <c r="A11" s="15"/>
      <c r="B11" s="15"/>
      <c r="C11" s="10" t="s">
        <v>135</v>
      </c>
      <c r="D11" s="10"/>
      <c r="E11" s="10" t="n">
        <v>3.45</v>
      </c>
      <c r="F11" s="10"/>
      <c r="G11" s="10" t="n">
        <v>2</v>
      </c>
      <c r="H11" s="10" t="n">
        <v>5</v>
      </c>
    </row>
    <row r="12" customFormat="false" ht="15" hidden="false" customHeight="false" outlineLevel="0" collapsed="false">
      <c r="A12" s="9" t="s">
        <v>126</v>
      </c>
      <c r="B12" s="9"/>
      <c r="C12" s="10" t="s">
        <v>136</v>
      </c>
      <c r="D12" s="10"/>
      <c r="E12" s="10" t="n">
        <v>1.5</v>
      </c>
      <c r="F12" s="10"/>
      <c r="G12" s="10" t="s">
        <v>75</v>
      </c>
      <c r="H12" s="10" t="n">
        <v>2</v>
      </c>
    </row>
    <row r="13" customFormat="false" ht="15" hidden="false" customHeight="false" outlineLevel="0" collapsed="false">
      <c r="A13" s="11" t="s">
        <v>72</v>
      </c>
      <c r="B13" s="11"/>
      <c r="C13" s="17" t="s">
        <v>137</v>
      </c>
      <c r="D13" s="17"/>
      <c r="E13" s="17" t="n">
        <v>1.5</v>
      </c>
      <c r="F13" s="17"/>
      <c r="G13" s="17" t="n">
        <v>1</v>
      </c>
      <c r="H13" s="17" t="n">
        <v>2</v>
      </c>
    </row>
    <row r="14" customFormat="false" ht="15" hidden="false" customHeight="false" outlineLevel="0" collapsed="false">
      <c r="A14" s="18" t="s">
        <v>16</v>
      </c>
      <c r="B14" s="18"/>
      <c r="C14" s="19" t="s">
        <v>138</v>
      </c>
      <c r="D14" s="19"/>
      <c r="E14" s="19" t="n">
        <v>1.5</v>
      </c>
      <c r="F14" s="19"/>
      <c r="G14" s="19" t="n">
        <v>1</v>
      </c>
      <c r="H14" s="19" t="n">
        <v>2</v>
      </c>
    </row>
    <row r="15" customFormat="false" ht="15" hidden="false" customHeight="false" outlineLevel="0" collapsed="false">
      <c r="A15" s="18"/>
      <c r="B15" s="18"/>
      <c r="C15" s="19" t="s">
        <v>139</v>
      </c>
      <c r="D15" s="19"/>
      <c r="E15" s="19" t="n">
        <v>3</v>
      </c>
      <c r="F15" s="19"/>
      <c r="G15" s="19" t="n">
        <v>2</v>
      </c>
      <c r="H15" s="19" t="n">
        <v>4</v>
      </c>
    </row>
    <row r="16" customFormat="false" ht="15" hidden="false" customHeight="false" outlineLevel="0" collapsed="false">
      <c r="C16" s="9" t="s">
        <v>19</v>
      </c>
      <c r="D16" s="9"/>
      <c r="E16" s="9" t="n">
        <v>26.75</v>
      </c>
      <c r="F16" s="9"/>
      <c r="G16" s="9"/>
      <c r="H16" s="9" t="n">
        <v>34</v>
      </c>
    </row>
    <row r="17" customFormat="false" ht="15" hidden="false" customHeight="false" outlineLevel="0" collapsed="false">
      <c r="C17" s="11" t="s">
        <v>20</v>
      </c>
      <c r="D17" s="11"/>
      <c r="E17" s="11" t="n">
        <f aca="false">SUM(E6+E7+E8+E9+E12+E13+E14)</f>
        <v>14.3</v>
      </c>
      <c r="F17" s="11"/>
      <c r="G17" s="11"/>
      <c r="H17" s="11" t="n">
        <v>21</v>
      </c>
    </row>
    <row r="18" customFormat="false" ht="15" hidden="false" customHeight="false" outlineLevel="0" collapsed="false">
      <c r="C18" s="11" t="s">
        <v>21</v>
      </c>
      <c r="D18" s="11"/>
      <c r="E18" s="11" t="n">
        <v>12.45</v>
      </c>
      <c r="F18" s="11"/>
      <c r="G18" s="11"/>
      <c r="H18" s="11" t="n">
        <v>15</v>
      </c>
    </row>
    <row r="19" customFormat="false" ht="15" hidden="false" customHeight="false" outlineLevel="0" collapsed="false">
      <c r="B19" s="34"/>
    </row>
    <row r="21" customFormat="false" ht="15" hidden="false" customHeight="false" outlineLevel="0" collapsed="false">
      <c r="F21" s="23" t="s">
        <v>140</v>
      </c>
      <c r="G21" s="23"/>
      <c r="H21" s="23"/>
    </row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  <row r="1002" customFormat="false" ht="15.75" hidden="false" customHeight="true" outlineLevel="0" collapsed="false"/>
    <row r="1003" customFormat="false" ht="15.75" hidden="false" customHeight="true" outlineLevel="0" collapsed="false"/>
  </sheetData>
  <mergeCells count="41">
    <mergeCell ref="A1:H1"/>
    <mergeCell ref="A2:B2"/>
    <mergeCell ref="C2:H2"/>
    <mergeCell ref="A3:H3"/>
    <mergeCell ref="A4:B4"/>
    <mergeCell ref="C4:D4"/>
    <mergeCell ref="E4:F4"/>
    <mergeCell ref="A5:B6"/>
    <mergeCell ref="C5:D5"/>
    <mergeCell ref="E5:F5"/>
    <mergeCell ref="C6:D6"/>
    <mergeCell ref="E6:F6"/>
    <mergeCell ref="A7:B11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A12:B12"/>
    <mergeCell ref="C12:D12"/>
    <mergeCell ref="E12:F12"/>
    <mergeCell ref="A13:B13"/>
    <mergeCell ref="C13:D13"/>
    <mergeCell ref="E13:F13"/>
    <mergeCell ref="A14:B15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F21:H21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999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6" activeCellId="0" sqref="B16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6.88"/>
    <col collapsed="false" customWidth="true" hidden="false" outlineLevel="0" max="3" min="3" style="0" width="7.62"/>
    <col collapsed="false" customWidth="true" hidden="false" outlineLevel="0" max="4" min="4" style="0" width="25"/>
    <col collapsed="false" customWidth="true" hidden="false" outlineLevel="0" max="5" min="5" style="0" width="7.62"/>
    <col collapsed="false" customWidth="true" hidden="false" outlineLevel="0" max="6" min="6" style="0" width="12"/>
    <col collapsed="false" customWidth="true" hidden="false" outlineLevel="0" max="7" min="7" style="0" width="7.62"/>
    <col collapsed="false" customWidth="true" hidden="false" outlineLevel="0" max="8" min="8" style="0" width="18.74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2"/>
      <c r="J1" s="12"/>
      <c r="K1" s="12"/>
    </row>
    <row r="2" customFormat="false" ht="15" hidden="false" customHeight="false" outlineLevel="0" collapsed="false">
      <c r="A2" s="2" t="s">
        <v>141</v>
      </c>
      <c r="B2" s="2"/>
      <c r="C2" s="3" t="s">
        <v>142</v>
      </c>
      <c r="D2" s="3"/>
      <c r="E2" s="3"/>
      <c r="F2" s="3"/>
      <c r="G2" s="3"/>
      <c r="H2" s="3"/>
      <c r="I2" s="12"/>
      <c r="J2" s="12"/>
      <c r="K2" s="12"/>
    </row>
    <row r="3" customFormat="false" ht="15" hidden="false" customHeight="false" outlineLevel="0" collapsed="false">
      <c r="A3" s="4" t="s">
        <v>3</v>
      </c>
      <c r="B3" s="4"/>
      <c r="C3" s="4"/>
      <c r="D3" s="4"/>
      <c r="E3" s="4"/>
      <c r="F3" s="4"/>
      <c r="G3" s="4"/>
      <c r="H3" s="4"/>
      <c r="I3" s="12"/>
      <c r="J3" s="12"/>
      <c r="K3" s="12"/>
    </row>
    <row r="4" customFormat="false" ht="15" hidden="false" customHeight="false" outlineLevel="0" collapsed="false">
      <c r="A4" s="5" t="s">
        <v>4</v>
      </c>
      <c r="B4" s="5"/>
      <c r="C4" s="5" t="s">
        <v>143</v>
      </c>
      <c r="D4" s="5"/>
      <c r="E4" s="5" t="s">
        <v>6</v>
      </c>
      <c r="F4" s="5"/>
      <c r="G4" s="5" t="s">
        <v>7</v>
      </c>
      <c r="H4" s="35" t="s">
        <v>8</v>
      </c>
      <c r="I4" s="12"/>
      <c r="J4" s="12"/>
      <c r="K4" s="12"/>
    </row>
    <row r="5" customFormat="false" ht="15" hidden="false" customHeight="false" outlineLevel="0" collapsed="false">
      <c r="A5" s="31" t="s">
        <v>9</v>
      </c>
      <c r="B5" s="31"/>
      <c r="C5" s="14" t="s">
        <v>144</v>
      </c>
      <c r="D5" s="14"/>
      <c r="E5" s="14" t="n">
        <v>3</v>
      </c>
      <c r="F5" s="14"/>
      <c r="G5" s="14" t="n">
        <v>1</v>
      </c>
      <c r="H5" s="14" t="n">
        <v>4</v>
      </c>
      <c r="I5" s="12"/>
      <c r="J5" s="12"/>
      <c r="K5" s="12"/>
    </row>
    <row r="6" customFormat="false" ht="15" hidden="false" customHeight="false" outlineLevel="0" collapsed="false">
      <c r="A6" s="36" t="s">
        <v>48</v>
      </c>
      <c r="B6" s="36"/>
      <c r="C6" s="37" t="s">
        <v>145</v>
      </c>
      <c r="D6" s="37"/>
      <c r="E6" s="37" t="n">
        <v>3</v>
      </c>
      <c r="F6" s="37"/>
      <c r="G6" s="37" t="n">
        <v>1</v>
      </c>
      <c r="H6" s="37" t="n">
        <v>4</v>
      </c>
      <c r="I6" s="12"/>
      <c r="J6" s="12"/>
      <c r="K6" s="12"/>
    </row>
    <row r="7" customFormat="false" ht="15" hidden="false" customHeight="false" outlineLevel="0" collapsed="false">
      <c r="A7" s="36" t="s">
        <v>48</v>
      </c>
      <c r="B7" s="36"/>
      <c r="C7" s="38" t="s">
        <v>146</v>
      </c>
      <c r="D7" s="38"/>
      <c r="E7" s="37" t="n">
        <v>2.25</v>
      </c>
      <c r="F7" s="37"/>
      <c r="G7" s="37" t="n">
        <v>2</v>
      </c>
      <c r="H7" s="37" t="n">
        <v>3</v>
      </c>
      <c r="I7" s="12"/>
      <c r="J7" s="12"/>
      <c r="K7" s="12"/>
    </row>
    <row r="8" customFormat="false" ht="15" hidden="false" customHeight="false" outlineLevel="0" collapsed="false">
      <c r="A8" s="9" t="s">
        <v>85</v>
      </c>
      <c r="B8" s="9"/>
      <c r="C8" s="10" t="s">
        <v>147</v>
      </c>
      <c r="D8" s="10"/>
      <c r="E8" s="10" t="n">
        <v>5</v>
      </c>
      <c r="F8" s="10"/>
      <c r="G8" s="10" t="s">
        <v>75</v>
      </c>
      <c r="H8" s="10" t="s">
        <v>148</v>
      </c>
      <c r="I8" s="12"/>
      <c r="J8" s="12"/>
      <c r="K8" s="12"/>
    </row>
    <row r="9" customFormat="false" ht="15" hidden="false" customHeight="false" outlineLevel="0" collapsed="false">
      <c r="A9" s="39" t="s">
        <v>31</v>
      </c>
      <c r="B9" s="39"/>
      <c r="C9" s="40" t="s">
        <v>149</v>
      </c>
      <c r="D9" s="40"/>
      <c r="E9" s="40" t="n">
        <v>1.5</v>
      </c>
      <c r="F9" s="40"/>
      <c r="G9" s="40" t="n">
        <v>1</v>
      </c>
      <c r="H9" s="40" t="n">
        <v>2</v>
      </c>
      <c r="I9" s="12"/>
      <c r="J9" s="12"/>
      <c r="K9" s="12"/>
    </row>
    <row r="10" customFormat="false" ht="15" hidden="false" customHeight="false" outlineLevel="0" collapsed="false">
      <c r="A10" s="39" t="s">
        <v>150</v>
      </c>
      <c r="B10" s="39"/>
      <c r="C10" s="40" t="s">
        <v>151</v>
      </c>
      <c r="D10" s="40"/>
      <c r="E10" s="40" t="n">
        <v>1.5</v>
      </c>
      <c r="F10" s="40"/>
      <c r="G10" s="40" t="n">
        <v>2</v>
      </c>
      <c r="H10" s="40" t="n">
        <v>2</v>
      </c>
      <c r="I10" s="12"/>
      <c r="J10" s="12"/>
      <c r="K10" s="12"/>
    </row>
    <row r="11" customFormat="false" ht="15" hidden="false" customHeight="false" outlineLevel="0" collapsed="false">
      <c r="A11" s="9" t="s">
        <v>152</v>
      </c>
      <c r="B11" s="9"/>
      <c r="C11" s="41" t="s">
        <v>153</v>
      </c>
      <c r="D11" s="41"/>
      <c r="E11" s="41" t="n">
        <v>1</v>
      </c>
      <c r="F11" s="41"/>
      <c r="G11" s="41" t="n">
        <v>1</v>
      </c>
      <c r="H11" s="41" t="n">
        <v>1</v>
      </c>
      <c r="I11" s="12"/>
      <c r="J11" s="12"/>
      <c r="K11" s="12"/>
    </row>
    <row r="12" customFormat="false" ht="15" hidden="false" customHeight="false" outlineLevel="0" collapsed="false">
      <c r="A12" s="12"/>
      <c r="B12" s="12"/>
      <c r="C12" s="9" t="s">
        <v>19</v>
      </c>
      <c r="D12" s="9"/>
      <c r="E12" s="9" t="n">
        <f aca="false">SUM(E5:F11)+5</f>
        <v>22.25</v>
      </c>
      <c r="F12" s="9"/>
      <c r="G12" s="9"/>
      <c r="H12" s="9" t="n">
        <v>28</v>
      </c>
      <c r="I12" s="12"/>
      <c r="J12" s="12"/>
      <c r="K12" s="12"/>
    </row>
    <row r="13" customFormat="false" ht="15" hidden="false" customHeight="false" outlineLevel="0" collapsed="false">
      <c r="A13" s="12"/>
      <c r="B13" s="12"/>
      <c r="C13" s="39" t="s">
        <v>20</v>
      </c>
      <c r="D13" s="39"/>
      <c r="E13" s="39" t="n">
        <f aca="false">SUM(E6+E8+E9+E11)</f>
        <v>10.5</v>
      </c>
      <c r="F13" s="39"/>
      <c r="G13" s="39"/>
      <c r="H13" s="39" t="n">
        <v>17</v>
      </c>
      <c r="I13" s="12"/>
      <c r="J13" s="12"/>
      <c r="K13" s="12"/>
    </row>
    <row r="14" customFormat="false" ht="15" hidden="false" customHeight="false" outlineLevel="0" collapsed="false">
      <c r="A14" s="12"/>
      <c r="B14" s="12"/>
      <c r="C14" s="39" t="s">
        <v>21</v>
      </c>
      <c r="D14" s="39"/>
      <c r="E14" s="39" t="n">
        <f aca="false">SUM(E5+E7+E8+E10)</f>
        <v>11.75</v>
      </c>
      <c r="F14" s="39"/>
      <c r="G14" s="39"/>
      <c r="H14" s="39" t="n">
        <v>11</v>
      </c>
      <c r="I14" s="12"/>
      <c r="J14" s="12"/>
      <c r="K14" s="12"/>
    </row>
    <row r="15" customFormat="false" ht="15" hidden="false" customHeight="false" outlineLevel="0" collapsed="false">
      <c r="A15" s="12"/>
      <c r="B15" s="33"/>
      <c r="C15" s="12"/>
      <c r="D15" s="12"/>
      <c r="E15" s="12"/>
      <c r="F15" s="12"/>
      <c r="G15" s="12"/>
      <c r="H15" s="12"/>
      <c r="I15" s="12"/>
      <c r="J15" s="12"/>
      <c r="K15" s="12"/>
    </row>
    <row r="16" customFormat="false" ht="15" hidden="false" customHeight="false" outlineLevel="0" collapsed="false">
      <c r="A16" s="12"/>
      <c r="B16" s="12"/>
      <c r="C16" s="12"/>
      <c r="D16" s="12"/>
      <c r="E16" s="23" t="s">
        <v>154</v>
      </c>
      <c r="F16" s="23"/>
      <c r="G16" s="23"/>
      <c r="H16" s="23"/>
      <c r="I16" s="12"/>
      <c r="J16" s="12"/>
      <c r="K16" s="12"/>
    </row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</sheetData>
  <mergeCells count="35">
    <mergeCell ref="A1:H1"/>
    <mergeCell ref="A2:B2"/>
    <mergeCell ref="C2:H2"/>
    <mergeCell ref="A3:H3"/>
    <mergeCell ref="A4:B4"/>
    <mergeCell ref="C4:D4"/>
    <mergeCell ref="E4:F4"/>
    <mergeCell ref="A5:B5"/>
    <mergeCell ref="C5:D5"/>
    <mergeCell ref="E5:F5"/>
    <mergeCell ref="A6:B6"/>
    <mergeCell ref="C6:D6"/>
    <mergeCell ref="E6:F6"/>
    <mergeCell ref="A7:B7"/>
    <mergeCell ref="C7:D7"/>
    <mergeCell ref="E7:F7"/>
    <mergeCell ref="A8:B8"/>
    <mergeCell ref="C8:D8"/>
    <mergeCell ref="E8:F8"/>
    <mergeCell ref="A9:B9"/>
    <mergeCell ref="C9:D9"/>
    <mergeCell ref="E9:F9"/>
    <mergeCell ref="A10:B10"/>
    <mergeCell ref="C10:D10"/>
    <mergeCell ref="E10:F10"/>
    <mergeCell ref="A11:B11"/>
    <mergeCell ref="C11:D11"/>
    <mergeCell ref="E11:F11"/>
    <mergeCell ref="C12:D12"/>
    <mergeCell ref="E12:F12"/>
    <mergeCell ref="C13:D13"/>
    <mergeCell ref="E13:F13"/>
    <mergeCell ref="C14:D14"/>
    <mergeCell ref="E14:F14"/>
    <mergeCell ref="E16:H16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99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0.75"/>
    <col collapsed="false" customWidth="true" hidden="false" outlineLevel="0" max="3" min="3" style="0" width="7.62"/>
    <col collapsed="false" customWidth="true" hidden="false" outlineLevel="0" max="4" min="4" style="0" width="19.27"/>
    <col collapsed="false" customWidth="true" hidden="false" outlineLevel="0" max="5" min="5" style="0" width="7.62"/>
    <col collapsed="false" customWidth="true" hidden="false" outlineLevel="0" max="6" min="6" style="0" width="13.87"/>
    <col collapsed="false" customWidth="true" hidden="false" outlineLevel="0" max="7" min="7" style="0" width="7.62"/>
    <col collapsed="false" customWidth="true" hidden="false" outlineLevel="0" max="8" min="8" style="0" width="19.75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155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156</v>
      </c>
      <c r="D5" s="14"/>
      <c r="E5" s="14" t="n">
        <v>3</v>
      </c>
      <c r="F5" s="14"/>
      <c r="G5" s="31" t="n">
        <v>2</v>
      </c>
      <c r="H5" s="14" t="s">
        <v>157</v>
      </c>
    </row>
    <row r="6" customFormat="false" ht="15" hidden="false" customHeight="false" outlineLevel="0" collapsed="false">
      <c r="A6" s="31"/>
      <c r="B6" s="31"/>
      <c r="C6" s="14" t="s">
        <v>158</v>
      </c>
      <c r="D6" s="14"/>
      <c r="E6" s="14" t="n">
        <v>1.5</v>
      </c>
      <c r="F6" s="14"/>
      <c r="G6" s="14" t="n">
        <v>1</v>
      </c>
      <c r="H6" s="14" t="n">
        <v>2</v>
      </c>
    </row>
    <row r="7" customFormat="false" ht="15" hidden="false" customHeight="false" outlineLevel="0" collapsed="false">
      <c r="A7" s="15" t="s">
        <v>48</v>
      </c>
      <c r="B7" s="15"/>
      <c r="C7" s="16" t="s">
        <v>159</v>
      </c>
      <c r="D7" s="16"/>
      <c r="E7" s="16" t="n">
        <v>3</v>
      </c>
      <c r="F7" s="16"/>
      <c r="G7" s="16" t="n">
        <v>1</v>
      </c>
      <c r="H7" s="16" t="s">
        <v>157</v>
      </c>
    </row>
    <row r="8" customFormat="false" ht="15" hidden="false" customHeight="false" outlineLevel="0" collapsed="false">
      <c r="A8" s="15"/>
      <c r="B8" s="15"/>
      <c r="C8" s="16" t="s">
        <v>156</v>
      </c>
      <c r="D8" s="16"/>
      <c r="E8" s="16" t="n">
        <v>3</v>
      </c>
      <c r="F8" s="16"/>
      <c r="G8" s="16" t="n">
        <v>2</v>
      </c>
      <c r="H8" s="16" t="s">
        <v>157</v>
      </c>
    </row>
    <row r="9" customFormat="false" ht="15" hidden="false" customHeight="false" outlineLevel="0" collapsed="false">
      <c r="A9" s="9" t="s">
        <v>72</v>
      </c>
      <c r="B9" s="9"/>
      <c r="C9" s="10" t="s">
        <v>156</v>
      </c>
      <c r="D9" s="10"/>
      <c r="E9" s="10" t="n">
        <v>3</v>
      </c>
      <c r="F9" s="10"/>
      <c r="G9" s="10" t="n">
        <v>1</v>
      </c>
      <c r="H9" s="10" t="n">
        <v>4</v>
      </c>
    </row>
    <row r="10" customFormat="false" ht="15" hidden="false" customHeight="false" outlineLevel="0" collapsed="false">
      <c r="A10" s="11" t="s">
        <v>110</v>
      </c>
      <c r="B10" s="11"/>
      <c r="C10" s="17" t="s">
        <v>156</v>
      </c>
      <c r="D10" s="17"/>
      <c r="E10" s="17" t="n">
        <v>3</v>
      </c>
      <c r="F10" s="17"/>
      <c r="G10" s="17" t="n">
        <v>2</v>
      </c>
      <c r="H10" s="17" t="s">
        <v>157</v>
      </c>
    </row>
    <row r="11" customFormat="false" ht="15" hidden="false" customHeight="false" outlineLevel="0" collapsed="false">
      <c r="A11" s="18" t="s">
        <v>44</v>
      </c>
      <c r="B11" s="18"/>
      <c r="C11" s="19" t="s">
        <v>156</v>
      </c>
      <c r="D11" s="19"/>
      <c r="E11" s="19" t="n">
        <v>3</v>
      </c>
      <c r="F11" s="19"/>
      <c r="G11" s="19" t="n">
        <v>1</v>
      </c>
      <c r="H11" s="19" t="s">
        <v>157</v>
      </c>
    </row>
    <row r="12" customFormat="false" ht="15" hidden="false" customHeight="false" outlineLevel="0" collapsed="false">
      <c r="C12" s="9" t="s">
        <v>19</v>
      </c>
      <c r="D12" s="9"/>
      <c r="E12" s="9" t="n">
        <f aca="false">SUM(E5:F11)</f>
        <v>19.5</v>
      </c>
      <c r="F12" s="9"/>
      <c r="G12" s="9"/>
      <c r="H12" s="9" t="n">
        <v>36</v>
      </c>
    </row>
    <row r="13" customFormat="false" ht="15" hidden="false" customHeight="false" outlineLevel="0" collapsed="false">
      <c r="C13" s="11" t="s">
        <v>20</v>
      </c>
      <c r="D13" s="11"/>
      <c r="E13" s="11" t="n">
        <f aca="false">SUM(E6+E7+E9+E11)</f>
        <v>10.5</v>
      </c>
      <c r="F13" s="11"/>
      <c r="G13" s="11"/>
      <c r="H13" s="11" t="n">
        <v>18</v>
      </c>
    </row>
    <row r="14" customFormat="false" ht="15" hidden="false" customHeight="false" outlineLevel="0" collapsed="false">
      <c r="C14" s="11" t="s">
        <v>21</v>
      </c>
      <c r="D14" s="11"/>
      <c r="E14" s="11" t="n">
        <f aca="false">SUM(E5+E8+E10)</f>
        <v>9</v>
      </c>
      <c r="F14" s="11"/>
      <c r="G14" s="11"/>
      <c r="H14" s="11" t="n">
        <v>18</v>
      </c>
    </row>
    <row r="15" customFormat="false" ht="15" hidden="false" customHeight="false" outlineLevel="0" collapsed="false">
      <c r="B15" s="34"/>
    </row>
    <row r="17" customFormat="false" ht="15" hidden="false" customHeight="false" outlineLevel="0" collapsed="false">
      <c r="B17" s="42" t="s">
        <v>160</v>
      </c>
      <c r="C17" s="42"/>
      <c r="D17" s="42"/>
      <c r="E17" s="42"/>
      <c r="F17" s="42"/>
      <c r="G17" s="42"/>
      <c r="H17" s="42"/>
    </row>
    <row r="18" customFormat="false" ht="14.25" hidden="false" customHeight="false" outlineLevel="0" collapsed="false">
      <c r="B18" s="43" t="s">
        <v>161</v>
      </c>
    </row>
    <row r="19" customFormat="false" ht="15.75" hidden="false" customHeight="true" outlineLevel="0" collapsed="false"/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</sheetData>
  <mergeCells count="33">
    <mergeCell ref="A1:H1"/>
    <mergeCell ref="A2:B2"/>
    <mergeCell ref="C2:H2"/>
    <mergeCell ref="A3:H3"/>
    <mergeCell ref="A4:B4"/>
    <mergeCell ref="C4:D4"/>
    <mergeCell ref="E4:F4"/>
    <mergeCell ref="A5:B6"/>
    <mergeCell ref="C5:D5"/>
    <mergeCell ref="E5:F5"/>
    <mergeCell ref="C6:D6"/>
    <mergeCell ref="E6:F6"/>
    <mergeCell ref="A7:B8"/>
    <mergeCell ref="C7:D7"/>
    <mergeCell ref="E7:F7"/>
    <mergeCell ref="C8:D8"/>
    <mergeCell ref="E8:F8"/>
    <mergeCell ref="A9:B9"/>
    <mergeCell ref="C9:D9"/>
    <mergeCell ref="E9:F9"/>
    <mergeCell ref="A10:B10"/>
    <mergeCell ref="C10:D10"/>
    <mergeCell ref="E10:F10"/>
    <mergeCell ref="A11:B11"/>
    <mergeCell ref="C11:D11"/>
    <mergeCell ref="E11:F11"/>
    <mergeCell ref="C12:D12"/>
    <mergeCell ref="E12:F12"/>
    <mergeCell ref="C13:D13"/>
    <mergeCell ref="E13:F13"/>
    <mergeCell ref="C14:D14"/>
    <mergeCell ref="E14:F14"/>
    <mergeCell ref="B17:H17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5" activeCellId="0" sqref="B15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0.25"/>
    <col collapsed="false" customWidth="true" hidden="false" outlineLevel="0" max="3" min="3" style="0" width="7.62"/>
    <col collapsed="false" customWidth="true" hidden="false" outlineLevel="0" max="4" min="4" style="0" width="12.25"/>
    <col collapsed="false" customWidth="true" hidden="false" outlineLevel="0" max="5" min="5" style="0" width="7.62"/>
    <col collapsed="false" customWidth="true" hidden="false" outlineLevel="0" max="6" min="6" style="0" width="12.87"/>
    <col collapsed="false" customWidth="true" hidden="false" outlineLevel="0" max="7" min="7" style="0" width="7.62"/>
    <col collapsed="false" customWidth="true" hidden="false" outlineLevel="0" max="8" min="8" style="0" width="18.74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162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163</v>
      </c>
      <c r="D5" s="14"/>
      <c r="E5" s="14" t="n">
        <v>1.5</v>
      </c>
      <c r="F5" s="14"/>
      <c r="G5" s="31" t="n">
        <v>2</v>
      </c>
      <c r="H5" s="14" t="n">
        <v>2</v>
      </c>
    </row>
    <row r="6" customFormat="false" ht="15" hidden="false" customHeight="false" outlineLevel="0" collapsed="false">
      <c r="A6" s="15" t="s">
        <v>48</v>
      </c>
      <c r="B6" s="15"/>
      <c r="C6" s="16" t="s">
        <v>164</v>
      </c>
      <c r="D6" s="16"/>
      <c r="E6" s="16" t="n">
        <v>3</v>
      </c>
      <c r="F6" s="16"/>
      <c r="G6" s="16" t="n">
        <v>1</v>
      </c>
      <c r="H6" s="16" t="n">
        <v>4</v>
      </c>
    </row>
    <row r="7" customFormat="false" ht="15" hidden="false" customHeight="false" outlineLevel="0" collapsed="false">
      <c r="A7" s="15"/>
      <c r="B7" s="15"/>
      <c r="C7" s="16" t="s">
        <v>165</v>
      </c>
      <c r="D7" s="16"/>
      <c r="E7" s="16" t="n">
        <v>3</v>
      </c>
      <c r="F7" s="16"/>
      <c r="G7" s="16" t="n">
        <v>2</v>
      </c>
      <c r="H7" s="16" t="n">
        <v>4</v>
      </c>
    </row>
    <row r="8" customFormat="false" ht="15" hidden="false" customHeight="false" outlineLevel="0" collapsed="false">
      <c r="A8" s="15"/>
      <c r="B8" s="15"/>
      <c r="C8" s="16" t="s">
        <v>166</v>
      </c>
      <c r="D8" s="16"/>
      <c r="E8" s="16" t="n">
        <v>3</v>
      </c>
      <c r="F8" s="16"/>
      <c r="G8" s="16" t="n">
        <v>1</v>
      </c>
      <c r="H8" s="16" t="n">
        <v>4</v>
      </c>
    </row>
    <row r="9" customFormat="false" ht="15" hidden="false" customHeight="false" outlineLevel="0" collapsed="false">
      <c r="A9" s="9" t="s">
        <v>95</v>
      </c>
      <c r="B9" s="9"/>
      <c r="C9" s="10" t="s">
        <v>163</v>
      </c>
      <c r="D9" s="10"/>
      <c r="E9" s="10" t="n">
        <v>1.5</v>
      </c>
      <c r="F9" s="10"/>
      <c r="G9" s="10" t="n">
        <v>1</v>
      </c>
      <c r="H9" s="10" t="n">
        <v>2</v>
      </c>
    </row>
    <row r="10" customFormat="false" ht="15" hidden="false" customHeight="false" outlineLevel="0" collapsed="false">
      <c r="A10" s="18" t="s">
        <v>167</v>
      </c>
      <c r="B10" s="18"/>
      <c r="C10" s="19" t="s">
        <v>123</v>
      </c>
      <c r="D10" s="19"/>
      <c r="E10" s="19" t="n">
        <v>3</v>
      </c>
      <c r="F10" s="19"/>
      <c r="G10" s="19" t="s">
        <v>75</v>
      </c>
      <c r="H10" s="19" t="n">
        <v>4</v>
      </c>
    </row>
    <row r="11" customFormat="false" ht="15" hidden="false" customHeight="false" outlineLevel="0" collapsed="false">
      <c r="A11" s="18" t="s">
        <v>168</v>
      </c>
      <c r="B11" s="18"/>
      <c r="C11" s="19" t="s">
        <v>163</v>
      </c>
      <c r="D11" s="19"/>
      <c r="E11" s="19" t="n">
        <v>1.5</v>
      </c>
      <c r="F11" s="19"/>
      <c r="G11" s="19" t="n">
        <v>1</v>
      </c>
      <c r="H11" s="19" t="n">
        <v>2</v>
      </c>
    </row>
    <row r="12" customFormat="false" ht="15" hidden="false" customHeight="false" outlineLevel="0" collapsed="false">
      <c r="C12" s="9" t="s">
        <v>19</v>
      </c>
      <c r="D12" s="9"/>
      <c r="E12" s="9" t="n">
        <f aca="false">SUM(E5:F11)+3</f>
        <v>19.5</v>
      </c>
      <c r="F12" s="9"/>
      <c r="G12" s="9"/>
      <c r="H12" s="9" t="n">
        <v>26</v>
      </c>
    </row>
    <row r="13" customFormat="false" ht="15" hidden="false" customHeight="false" outlineLevel="0" collapsed="false">
      <c r="C13" s="11" t="s">
        <v>20</v>
      </c>
      <c r="D13" s="11"/>
      <c r="E13" s="11" t="n">
        <f aca="false">SUM(E6+E8+E9+E10+E11)</f>
        <v>12</v>
      </c>
      <c r="F13" s="11"/>
      <c r="G13" s="11"/>
      <c r="H13" s="11" t="n">
        <v>16</v>
      </c>
    </row>
    <row r="14" customFormat="false" ht="15" hidden="false" customHeight="false" outlineLevel="0" collapsed="false">
      <c r="C14" s="11" t="s">
        <v>21</v>
      </c>
      <c r="D14" s="11"/>
      <c r="E14" s="11" t="n">
        <f aca="false">SUM(E5+E7+E10)</f>
        <v>7.5</v>
      </c>
      <c r="F14" s="11"/>
      <c r="G14" s="11"/>
      <c r="H14" s="11" t="n">
        <v>10</v>
      </c>
    </row>
    <row r="15" customFormat="false" ht="15" hidden="false" customHeight="false" outlineLevel="0" collapsed="false">
      <c r="B15" s="33"/>
    </row>
    <row r="17" customFormat="false" ht="15" hidden="false" customHeight="false" outlineLevel="0" collapsed="false">
      <c r="F17" s="20"/>
      <c r="G17" s="20"/>
      <c r="H17" s="20"/>
    </row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</sheetData>
  <mergeCells count="32">
    <mergeCell ref="A1:H1"/>
    <mergeCell ref="A2:B2"/>
    <mergeCell ref="C2:H2"/>
    <mergeCell ref="A3:H3"/>
    <mergeCell ref="A4:B4"/>
    <mergeCell ref="C4:D4"/>
    <mergeCell ref="E4:F4"/>
    <mergeCell ref="A5:B5"/>
    <mergeCell ref="C5:D5"/>
    <mergeCell ref="E5:F5"/>
    <mergeCell ref="A6:B8"/>
    <mergeCell ref="C6:D6"/>
    <mergeCell ref="E6:F6"/>
    <mergeCell ref="C7:D7"/>
    <mergeCell ref="E7:F7"/>
    <mergeCell ref="C8:D8"/>
    <mergeCell ref="E8:F8"/>
    <mergeCell ref="A9:B9"/>
    <mergeCell ref="C9:D9"/>
    <mergeCell ref="E9:F9"/>
    <mergeCell ref="A10:B10"/>
    <mergeCell ref="C10:D10"/>
    <mergeCell ref="E10:F10"/>
    <mergeCell ref="A11:B11"/>
    <mergeCell ref="C11:D11"/>
    <mergeCell ref="E11:F11"/>
    <mergeCell ref="C12:D12"/>
    <mergeCell ref="E12:F12"/>
    <mergeCell ref="C13:D13"/>
    <mergeCell ref="E13:F13"/>
    <mergeCell ref="C14:D14"/>
    <mergeCell ref="E14:F14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99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C2" activeCellId="0" sqref="C2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0.25"/>
    <col collapsed="false" customWidth="true" hidden="false" outlineLevel="0" max="3" min="3" style="0" width="7.62"/>
    <col collapsed="false" customWidth="true" hidden="false" outlineLevel="0" max="4" min="4" style="0" width="22.25"/>
    <col collapsed="false" customWidth="true" hidden="false" outlineLevel="0" max="5" min="5" style="0" width="7.62"/>
    <col collapsed="false" customWidth="true" hidden="false" outlineLevel="0" max="6" min="6" style="0" width="12.62"/>
    <col collapsed="false" customWidth="true" hidden="false" outlineLevel="0" max="7" min="7" style="0" width="7.62"/>
    <col collapsed="false" customWidth="true" hidden="false" outlineLevel="0" max="8" min="8" style="0" width="19.27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44" t="s">
        <v>169</v>
      </c>
      <c r="D2" s="44"/>
      <c r="E2" s="44"/>
      <c r="F2" s="44"/>
      <c r="G2" s="44"/>
      <c r="H2" s="44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170</v>
      </c>
      <c r="D5" s="14"/>
      <c r="E5" s="14" t="n">
        <v>1.5</v>
      </c>
      <c r="F5" s="14"/>
      <c r="G5" s="31" t="n">
        <v>2</v>
      </c>
      <c r="H5" s="31" t="n">
        <v>2</v>
      </c>
    </row>
    <row r="6" customFormat="false" ht="15" hidden="false" customHeight="false" outlineLevel="0" collapsed="false">
      <c r="A6" s="31"/>
      <c r="B6" s="31"/>
      <c r="C6" s="14" t="s">
        <v>171</v>
      </c>
      <c r="D6" s="14"/>
      <c r="E6" s="14" t="n">
        <v>3</v>
      </c>
      <c r="F6" s="14"/>
      <c r="G6" s="14" t="n">
        <v>1</v>
      </c>
      <c r="H6" s="14" t="n">
        <v>4</v>
      </c>
    </row>
    <row r="7" customFormat="false" ht="15" hidden="false" customHeight="false" outlineLevel="0" collapsed="false">
      <c r="A7" s="15" t="s">
        <v>85</v>
      </c>
      <c r="B7" s="15"/>
      <c r="C7" s="16" t="s">
        <v>172</v>
      </c>
      <c r="D7" s="16"/>
      <c r="E7" s="16" t="n">
        <v>1.5</v>
      </c>
      <c r="F7" s="16"/>
      <c r="G7" s="16" t="n">
        <v>1</v>
      </c>
      <c r="H7" s="16" t="s">
        <v>173</v>
      </c>
    </row>
    <row r="8" customFormat="false" ht="15" hidden="false" customHeight="false" outlineLevel="0" collapsed="false">
      <c r="C8" s="9" t="s">
        <v>19</v>
      </c>
      <c r="D8" s="9"/>
      <c r="E8" s="9" t="n">
        <f aca="false">SUM(E5:F7)+3</f>
        <v>9</v>
      </c>
      <c r="F8" s="9"/>
      <c r="G8" s="9"/>
      <c r="H8" s="9" t="n">
        <v>12</v>
      </c>
    </row>
    <row r="9" customFormat="false" ht="15" hidden="false" customHeight="false" outlineLevel="0" collapsed="false">
      <c r="C9" s="11" t="s">
        <v>20</v>
      </c>
      <c r="D9" s="11"/>
      <c r="E9" s="11" t="n">
        <f aca="false">SUM(E6+E7)+3</f>
        <v>7.5</v>
      </c>
      <c r="F9" s="11"/>
      <c r="G9" s="11"/>
      <c r="H9" s="11" t="n">
        <v>10</v>
      </c>
    </row>
    <row r="10" customFormat="false" ht="15" hidden="false" customHeight="false" outlineLevel="0" collapsed="false">
      <c r="C10" s="11" t="s">
        <v>21</v>
      </c>
      <c r="D10" s="11"/>
      <c r="E10" s="11" t="n">
        <f aca="false">E5</f>
        <v>1.5</v>
      </c>
      <c r="F10" s="11"/>
      <c r="G10" s="11"/>
      <c r="H10" s="11" t="n">
        <v>2</v>
      </c>
    </row>
    <row r="11" customFormat="false" ht="15" hidden="false" customHeight="false" outlineLevel="0" collapsed="false">
      <c r="B11" s="34"/>
    </row>
    <row r="17" customFormat="false" ht="15.75" hidden="false" customHeight="true" outlineLevel="0" collapsed="false"/>
    <row r="18" customFormat="false" ht="15.75" hidden="false" customHeight="true" outlineLevel="0" collapsed="false"/>
    <row r="19" customFormat="false" ht="15.75" hidden="false" customHeight="true" outlineLevel="0" collapsed="false"/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</sheetData>
  <mergeCells count="21">
    <mergeCell ref="A1:H1"/>
    <mergeCell ref="A2:B2"/>
    <mergeCell ref="C2:H2"/>
    <mergeCell ref="A3:H3"/>
    <mergeCell ref="A4:B4"/>
    <mergeCell ref="C4:D4"/>
    <mergeCell ref="E4:F4"/>
    <mergeCell ref="A5:B6"/>
    <mergeCell ref="C5:D5"/>
    <mergeCell ref="E5:F5"/>
    <mergeCell ref="C6:D6"/>
    <mergeCell ref="E6:F6"/>
    <mergeCell ref="A7:B7"/>
    <mergeCell ref="C7:D7"/>
    <mergeCell ref="E7:F7"/>
    <mergeCell ref="C8:D8"/>
    <mergeCell ref="E8:F8"/>
    <mergeCell ref="C9:D9"/>
    <mergeCell ref="E9:F9"/>
    <mergeCell ref="C10:D10"/>
    <mergeCell ref="E10:F10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0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0.5"/>
    <col collapsed="false" customWidth="true" hidden="false" outlineLevel="0" max="3" min="3" style="0" width="7.62"/>
    <col collapsed="false" customWidth="true" hidden="false" outlineLevel="0" max="4" min="4" style="0" width="17.39"/>
    <col collapsed="false" customWidth="true" hidden="false" outlineLevel="0" max="5" min="5" style="0" width="7.62"/>
    <col collapsed="false" customWidth="true" hidden="false" outlineLevel="0" max="6" min="6" style="0" width="13.25"/>
    <col collapsed="false" customWidth="true" hidden="false" outlineLevel="0" max="7" min="7" style="0" width="7.62"/>
    <col collapsed="false" customWidth="true" hidden="false" outlineLevel="0" max="8" min="8" style="0" width="20.38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141</v>
      </c>
      <c r="B2" s="2"/>
      <c r="C2" s="3" t="s">
        <v>174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143</v>
      </c>
      <c r="D4" s="5"/>
      <c r="E4" s="5" t="s">
        <v>6</v>
      </c>
      <c r="F4" s="5"/>
      <c r="G4" s="5" t="s">
        <v>7</v>
      </c>
      <c r="H4" s="35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175</v>
      </c>
      <c r="D5" s="14"/>
      <c r="E5" s="14" t="n">
        <v>3</v>
      </c>
      <c r="F5" s="14"/>
      <c r="G5" s="14" t="n">
        <v>2</v>
      </c>
      <c r="H5" s="14" t="s">
        <v>131</v>
      </c>
    </row>
    <row r="6" customFormat="false" ht="15" hidden="false" customHeight="false" outlineLevel="0" collapsed="false">
      <c r="A6" s="36" t="s">
        <v>85</v>
      </c>
      <c r="B6" s="36"/>
      <c r="C6" s="37" t="s">
        <v>176</v>
      </c>
      <c r="D6" s="37"/>
      <c r="E6" s="37" t="n">
        <v>0.7</v>
      </c>
      <c r="F6" s="37"/>
      <c r="G6" s="37" t="s">
        <v>75</v>
      </c>
      <c r="H6" s="37" t="s">
        <v>177</v>
      </c>
    </row>
    <row r="7" customFormat="false" ht="15" hidden="false" customHeight="false" outlineLevel="0" collapsed="false">
      <c r="A7" s="9" t="s">
        <v>126</v>
      </c>
      <c r="B7" s="9"/>
      <c r="C7" s="10" t="s">
        <v>176</v>
      </c>
      <c r="D7" s="10"/>
      <c r="E7" s="10" t="n">
        <v>0.7</v>
      </c>
      <c r="F7" s="10"/>
      <c r="G7" s="10" t="s">
        <v>75</v>
      </c>
      <c r="H7" s="10" t="s">
        <v>178</v>
      </c>
    </row>
    <row r="8" customFormat="false" ht="15" hidden="false" customHeight="false" outlineLevel="0" collapsed="false">
      <c r="A8" s="39" t="s">
        <v>117</v>
      </c>
      <c r="B8" s="39"/>
      <c r="C8" s="40" t="s">
        <v>176</v>
      </c>
      <c r="D8" s="40"/>
      <c r="E8" s="40" t="n">
        <v>0.7</v>
      </c>
      <c r="F8" s="40"/>
      <c r="G8" s="40" t="s">
        <v>75</v>
      </c>
      <c r="H8" s="40" t="n">
        <v>1</v>
      </c>
      <c r="I8" s="12"/>
    </row>
    <row r="9" customFormat="false" ht="15" hidden="false" customHeight="false" outlineLevel="0" collapsed="false">
      <c r="A9" s="39" t="s">
        <v>179</v>
      </c>
      <c r="B9" s="39"/>
      <c r="C9" s="40" t="s">
        <v>176</v>
      </c>
      <c r="D9" s="40"/>
      <c r="E9" s="40" t="n">
        <v>0.7</v>
      </c>
      <c r="F9" s="40"/>
      <c r="G9" s="40" t="s">
        <v>75</v>
      </c>
      <c r="H9" s="40" t="s">
        <v>178</v>
      </c>
    </row>
    <row r="10" customFormat="false" ht="15" hidden="false" customHeight="false" outlineLevel="0" collapsed="false">
      <c r="A10" s="45" t="s">
        <v>125</v>
      </c>
      <c r="B10" s="45"/>
      <c r="C10" s="8" t="s">
        <v>175</v>
      </c>
      <c r="D10" s="8"/>
      <c r="E10" s="8" t="n">
        <v>3</v>
      </c>
      <c r="F10" s="8"/>
      <c r="G10" s="8" t="n">
        <v>2</v>
      </c>
      <c r="H10" s="8" t="s">
        <v>131</v>
      </c>
    </row>
    <row r="11" customFormat="false" ht="15" hidden="false" customHeight="false" outlineLevel="0" collapsed="false">
      <c r="A11" s="36" t="s">
        <v>44</v>
      </c>
      <c r="B11" s="36"/>
      <c r="C11" s="37" t="s">
        <v>175</v>
      </c>
      <c r="D11" s="37"/>
      <c r="E11" s="37" t="n">
        <v>3</v>
      </c>
      <c r="F11" s="37"/>
      <c r="G11" s="37" t="n">
        <v>1</v>
      </c>
      <c r="H11" s="37" t="n">
        <v>4</v>
      </c>
    </row>
    <row r="12" customFormat="false" ht="15" hidden="false" customHeight="false" outlineLevel="0" collapsed="false">
      <c r="A12" s="39" t="s">
        <v>71</v>
      </c>
      <c r="B12" s="39"/>
      <c r="C12" s="40" t="s">
        <v>175</v>
      </c>
      <c r="D12" s="40"/>
      <c r="E12" s="40" t="n">
        <v>1.5</v>
      </c>
      <c r="F12" s="40"/>
      <c r="G12" s="40" t="n">
        <v>1</v>
      </c>
      <c r="H12" s="40" t="n">
        <v>2</v>
      </c>
    </row>
    <row r="13" customFormat="false" ht="15" hidden="false" customHeight="false" outlineLevel="0" collapsed="false">
      <c r="A13" s="46" t="s">
        <v>72</v>
      </c>
      <c r="B13" s="46"/>
      <c r="C13" s="47" t="s">
        <v>175</v>
      </c>
      <c r="D13" s="47"/>
      <c r="E13" s="47" t="n">
        <v>2.3</v>
      </c>
      <c r="F13" s="47"/>
      <c r="G13" s="47" t="n">
        <v>1</v>
      </c>
      <c r="H13" s="47" t="n">
        <v>3</v>
      </c>
    </row>
    <row r="14" customFormat="false" ht="15" hidden="false" customHeight="false" outlineLevel="0" collapsed="false">
      <c r="A14" s="12"/>
      <c r="B14" s="12"/>
      <c r="C14" s="9" t="s">
        <v>19</v>
      </c>
      <c r="D14" s="9"/>
      <c r="E14" s="48" t="n">
        <v>44069</v>
      </c>
      <c r="F14" s="48"/>
      <c r="G14" s="9"/>
      <c r="H14" s="9" t="n">
        <v>37</v>
      </c>
    </row>
    <row r="15" customFormat="false" ht="15" hidden="false" customHeight="false" outlineLevel="0" collapsed="false">
      <c r="A15" s="12"/>
      <c r="B15" s="12"/>
      <c r="C15" s="39" t="s">
        <v>20</v>
      </c>
      <c r="D15" s="39"/>
      <c r="E15" s="49" t="n">
        <v>44056</v>
      </c>
      <c r="F15" s="49"/>
      <c r="G15" s="39"/>
      <c r="H15" s="39" t="n">
        <v>19</v>
      </c>
    </row>
    <row r="16" customFormat="false" ht="15" hidden="false" customHeight="false" outlineLevel="0" collapsed="false">
      <c r="A16" s="12"/>
      <c r="B16" s="12"/>
      <c r="C16" s="39" t="s">
        <v>21</v>
      </c>
      <c r="D16" s="39"/>
      <c r="E16" s="40" t="n">
        <v>13</v>
      </c>
      <c r="F16" s="40"/>
      <c r="G16" s="39"/>
      <c r="H16" s="39" t="n">
        <v>18</v>
      </c>
    </row>
    <row r="17" customFormat="false" ht="15" hidden="false" customHeight="false" outlineLevel="0" collapsed="false">
      <c r="A17" s="12"/>
      <c r="B17" s="33"/>
      <c r="C17" s="12"/>
      <c r="D17" s="12"/>
      <c r="E17" s="12"/>
      <c r="F17" s="12"/>
      <c r="G17" s="12"/>
      <c r="H17" s="12"/>
    </row>
    <row r="18" customFormat="false" ht="15" hidden="false" customHeight="false" outlineLevel="0" collapsed="false">
      <c r="A18" s="12"/>
      <c r="B18" s="12"/>
      <c r="C18" s="12"/>
      <c r="D18" s="12"/>
      <c r="E18" s="12"/>
      <c r="F18" s="12"/>
      <c r="G18" s="12"/>
      <c r="H18" s="12"/>
    </row>
    <row r="19" customFormat="false" ht="15" hidden="false" customHeight="false" outlineLevel="0" collapsed="false">
      <c r="A19" s="12"/>
      <c r="B19" s="12"/>
      <c r="C19" s="12"/>
      <c r="D19" s="12"/>
      <c r="E19" s="23" t="s">
        <v>180</v>
      </c>
      <c r="F19" s="23"/>
      <c r="G19" s="23"/>
      <c r="H19" s="23"/>
    </row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  <row r="1002" customFormat="false" ht="15.75" hidden="false" customHeight="true" outlineLevel="0" collapsed="false"/>
  </sheetData>
  <mergeCells count="41">
    <mergeCell ref="A1:H1"/>
    <mergeCell ref="A2:B2"/>
    <mergeCell ref="C2:H2"/>
    <mergeCell ref="A3:H3"/>
    <mergeCell ref="A4:B4"/>
    <mergeCell ref="C4:D4"/>
    <mergeCell ref="E4:F4"/>
    <mergeCell ref="A5:B5"/>
    <mergeCell ref="C5:D5"/>
    <mergeCell ref="E5:F5"/>
    <mergeCell ref="A6:B6"/>
    <mergeCell ref="C6:D6"/>
    <mergeCell ref="E6:F6"/>
    <mergeCell ref="A7:B7"/>
    <mergeCell ref="C7:D7"/>
    <mergeCell ref="E7:F7"/>
    <mergeCell ref="A8:B8"/>
    <mergeCell ref="C8:D8"/>
    <mergeCell ref="E8:F8"/>
    <mergeCell ref="A9:B9"/>
    <mergeCell ref="C9:D9"/>
    <mergeCell ref="E9:F9"/>
    <mergeCell ref="A10:B10"/>
    <mergeCell ref="C10:D10"/>
    <mergeCell ref="E10:F10"/>
    <mergeCell ref="A11:B11"/>
    <mergeCell ref="C11:D11"/>
    <mergeCell ref="E11:F11"/>
    <mergeCell ref="A12:B12"/>
    <mergeCell ref="C12:D12"/>
    <mergeCell ref="E12:F12"/>
    <mergeCell ref="A13:B13"/>
    <mergeCell ref="C13:D13"/>
    <mergeCell ref="E13:F13"/>
    <mergeCell ref="C14:D14"/>
    <mergeCell ref="E14:F14"/>
    <mergeCell ref="C15:D15"/>
    <mergeCell ref="E15:F15"/>
    <mergeCell ref="C16:D16"/>
    <mergeCell ref="E16:F16"/>
    <mergeCell ref="E19:H19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9" activeCellId="0" sqref="B19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9.13"/>
    <col collapsed="false" customWidth="true" hidden="false" outlineLevel="0" max="3" min="3" style="0" width="7.62"/>
    <col collapsed="false" customWidth="true" hidden="false" outlineLevel="0" max="4" min="4" style="0" width="18.39"/>
    <col collapsed="false" customWidth="true" hidden="false" outlineLevel="0" max="5" min="5" style="0" width="7.62"/>
    <col collapsed="false" customWidth="true" hidden="false" outlineLevel="0" max="6" min="6" style="0" width="12.87"/>
    <col collapsed="false" customWidth="true" hidden="false" outlineLevel="0" max="7" min="7" style="0" width="9.12"/>
    <col collapsed="false" customWidth="true" hidden="false" outlineLevel="0" max="8" min="8" style="0" width="19.61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181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111</v>
      </c>
      <c r="D5" s="14"/>
      <c r="E5" s="14" t="n">
        <v>3</v>
      </c>
      <c r="F5" s="14"/>
      <c r="G5" s="14" t="n">
        <v>2</v>
      </c>
      <c r="H5" s="14" t="n">
        <v>4</v>
      </c>
    </row>
    <row r="6" customFormat="false" ht="15" hidden="false" customHeight="false" outlineLevel="0" collapsed="false">
      <c r="A6" s="31"/>
      <c r="B6" s="31"/>
      <c r="C6" s="14" t="s">
        <v>182</v>
      </c>
      <c r="D6" s="14"/>
      <c r="E6" s="14" t="n">
        <v>3</v>
      </c>
      <c r="F6" s="14"/>
      <c r="G6" s="14" t="n">
        <v>1</v>
      </c>
      <c r="H6" s="14" t="n">
        <v>4</v>
      </c>
    </row>
    <row r="7" customFormat="false" ht="15" hidden="false" customHeight="false" outlineLevel="0" collapsed="false">
      <c r="A7" s="15" t="s">
        <v>71</v>
      </c>
      <c r="B7" s="15"/>
      <c r="C7" s="16" t="s">
        <v>183</v>
      </c>
      <c r="D7" s="16"/>
      <c r="E7" s="16" t="n">
        <v>1.5</v>
      </c>
      <c r="F7" s="16"/>
      <c r="G7" s="50" t="n">
        <v>1</v>
      </c>
      <c r="H7" s="16" t="n">
        <v>2</v>
      </c>
    </row>
    <row r="8" customFormat="false" ht="15" hidden="false" customHeight="false" outlineLevel="0" collapsed="false">
      <c r="A8" s="15"/>
      <c r="B8" s="15"/>
      <c r="C8" s="16" t="s">
        <v>184</v>
      </c>
      <c r="D8" s="16"/>
      <c r="E8" s="50" t="n">
        <v>1.5</v>
      </c>
      <c r="F8" s="50"/>
      <c r="G8" s="16" t="n">
        <v>2</v>
      </c>
      <c r="H8" s="50" t="n">
        <v>2</v>
      </c>
    </row>
    <row r="9" customFormat="false" ht="15" hidden="false" customHeight="false" outlineLevel="0" collapsed="false">
      <c r="A9" s="51" t="s">
        <v>34</v>
      </c>
      <c r="B9" s="51"/>
      <c r="C9" s="10" t="s">
        <v>185</v>
      </c>
      <c r="D9" s="10"/>
      <c r="E9" s="10" t="n">
        <v>1.5</v>
      </c>
      <c r="F9" s="10"/>
      <c r="G9" s="10" t="n">
        <v>2</v>
      </c>
      <c r="H9" s="10" t="n">
        <v>2</v>
      </c>
    </row>
    <row r="10" customFormat="false" ht="15" hidden="false" customHeight="false" outlineLevel="0" collapsed="false">
      <c r="A10" s="51" t="s">
        <v>34</v>
      </c>
      <c r="B10" s="51"/>
      <c r="C10" s="10" t="s">
        <v>186</v>
      </c>
      <c r="D10" s="10"/>
      <c r="E10" s="10" t="n">
        <v>1.5</v>
      </c>
      <c r="F10" s="10"/>
      <c r="G10" s="10" t="n">
        <v>1</v>
      </c>
      <c r="H10" s="10" t="n">
        <v>2</v>
      </c>
    </row>
    <row r="11" customFormat="false" ht="15" hidden="false" customHeight="false" outlineLevel="0" collapsed="false">
      <c r="A11" s="11" t="s">
        <v>168</v>
      </c>
      <c r="B11" s="11"/>
      <c r="C11" s="17" t="s">
        <v>187</v>
      </c>
      <c r="D11" s="17"/>
      <c r="E11" s="17" t="n">
        <v>1.5</v>
      </c>
      <c r="F11" s="17"/>
      <c r="G11" s="17" t="n">
        <v>1</v>
      </c>
      <c r="H11" s="17" t="n">
        <v>2</v>
      </c>
    </row>
    <row r="12" customFormat="false" ht="15" hidden="false" customHeight="false" outlineLevel="0" collapsed="false">
      <c r="A12" s="11"/>
      <c r="B12" s="11"/>
      <c r="C12" s="52" t="s">
        <v>183</v>
      </c>
      <c r="D12" s="52"/>
      <c r="E12" s="17" t="n">
        <v>1.5</v>
      </c>
      <c r="F12" s="17"/>
      <c r="G12" s="17" t="n">
        <v>2</v>
      </c>
      <c r="H12" s="17" t="n">
        <v>2</v>
      </c>
    </row>
    <row r="13" customFormat="false" ht="15" hidden="false" customHeight="false" outlineLevel="0" collapsed="false">
      <c r="A13" s="53" t="s">
        <v>188</v>
      </c>
      <c r="B13" s="53"/>
      <c r="C13" s="54" t="s">
        <v>182</v>
      </c>
      <c r="D13" s="54"/>
      <c r="E13" s="54" t="n">
        <v>1.5</v>
      </c>
      <c r="F13" s="54"/>
      <c r="G13" s="54" t="n">
        <v>1</v>
      </c>
      <c r="H13" s="54" t="n">
        <v>2</v>
      </c>
    </row>
    <row r="14" customFormat="false" ht="15" hidden="false" customHeight="false" outlineLevel="0" collapsed="false">
      <c r="A14" s="55" t="s">
        <v>189</v>
      </c>
      <c r="B14" s="55"/>
      <c r="C14" s="56" t="s">
        <v>183</v>
      </c>
      <c r="D14" s="56"/>
      <c r="E14" s="56" t="n">
        <v>1</v>
      </c>
      <c r="F14" s="56"/>
      <c r="G14" s="56" t="n">
        <v>1</v>
      </c>
      <c r="H14" s="56" t="n">
        <v>1</v>
      </c>
    </row>
    <row r="15" customFormat="false" ht="15" hidden="false" customHeight="false" outlineLevel="0" collapsed="false">
      <c r="A15" s="18" t="s">
        <v>16</v>
      </c>
      <c r="B15" s="18"/>
      <c r="C15" s="19" t="s">
        <v>182</v>
      </c>
      <c r="D15" s="19"/>
      <c r="E15" s="19" t="n">
        <v>3</v>
      </c>
      <c r="F15" s="19"/>
      <c r="G15" s="19" t="n">
        <v>2</v>
      </c>
      <c r="H15" s="19" t="n">
        <v>4</v>
      </c>
    </row>
    <row r="16" customFormat="false" ht="15" hidden="false" customHeight="false" outlineLevel="0" collapsed="false">
      <c r="C16" s="9" t="s">
        <v>19</v>
      </c>
      <c r="D16" s="9"/>
      <c r="E16" s="9" t="n">
        <f aca="false">SUM(E5:F15)</f>
        <v>20.5</v>
      </c>
      <c r="F16" s="9"/>
      <c r="G16" s="9"/>
      <c r="H16" s="51" t="n">
        <v>27</v>
      </c>
    </row>
    <row r="17" customFormat="false" ht="15" hidden="false" customHeight="false" outlineLevel="0" collapsed="false">
      <c r="C17" s="11" t="s">
        <v>20</v>
      </c>
      <c r="D17" s="11"/>
      <c r="E17" s="11" t="n">
        <f aca="false">SUM(E6+E7+E10+E11+E13+E14)</f>
        <v>10</v>
      </c>
      <c r="F17" s="11"/>
      <c r="G17" s="11"/>
      <c r="H17" s="57" t="n">
        <v>13</v>
      </c>
    </row>
    <row r="18" customFormat="false" ht="15" hidden="false" customHeight="false" outlineLevel="0" collapsed="false">
      <c r="C18" s="11" t="s">
        <v>21</v>
      </c>
      <c r="D18" s="11"/>
      <c r="E18" s="11" t="n">
        <f aca="false">SUM(E5+E8+E9+E12+E15)</f>
        <v>10.5</v>
      </c>
      <c r="F18" s="11"/>
      <c r="G18" s="11"/>
      <c r="H18" s="57" t="n">
        <v>14</v>
      </c>
    </row>
    <row r="19" customFormat="false" ht="15" hidden="false" customHeight="false" outlineLevel="0" collapsed="false">
      <c r="B19" s="12"/>
    </row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  <row r="1002" customFormat="false" ht="15.75" hidden="false" customHeight="true" outlineLevel="0" collapsed="false"/>
    <row r="1003" customFormat="false" ht="15.75" hidden="false" customHeight="true" outlineLevel="0" collapsed="false"/>
  </sheetData>
  <mergeCells count="42">
    <mergeCell ref="A1:H1"/>
    <mergeCell ref="A2:B2"/>
    <mergeCell ref="C2:H2"/>
    <mergeCell ref="A3:H3"/>
    <mergeCell ref="A4:B4"/>
    <mergeCell ref="C4:D4"/>
    <mergeCell ref="E4:F4"/>
    <mergeCell ref="A5:B6"/>
    <mergeCell ref="C5:D5"/>
    <mergeCell ref="E5:F5"/>
    <mergeCell ref="C6:D6"/>
    <mergeCell ref="E6:F6"/>
    <mergeCell ref="A7:B8"/>
    <mergeCell ref="C7:D7"/>
    <mergeCell ref="E7:F7"/>
    <mergeCell ref="C8:D8"/>
    <mergeCell ref="E8:F8"/>
    <mergeCell ref="A9:B9"/>
    <mergeCell ref="C9:D9"/>
    <mergeCell ref="E9:F9"/>
    <mergeCell ref="A10:B10"/>
    <mergeCell ref="C10:D10"/>
    <mergeCell ref="E10:F10"/>
    <mergeCell ref="A11:B12"/>
    <mergeCell ref="C11:D11"/>
    <mergeCell ref="E11:F11"/>
    <mergeCell ref="E12:F12"/>
    <mergeCell ref="A13:B13"/>
    <mergeCell ref="C13:D13"/>
    <mergeCell ref="E13:F13"/>
    <mergeCell ref="A14:B14"/>
    <mergeCell ref="C14:D14"/>
    <mergeCell ref="E14:F14"/>
    <mergeCell ref="A15:B15"/>
    <mergeCell ref="C15:D15"/>
    <mergeCell ref="E15:F15"/>
    <mergeCell ref="C16:D16"/>
    <mergeCell ref="E16:F16"/>
    <mergeCell ref="C17:D17"/>
    <mergeCell ref="E17:F17"/>
    <mergeCell ref="C18:D18"/>
    <mergeCell ref="E18:F18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16" activeCellId="0" sqref="D16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1"/>
    <col collapsed="false" customWidth="true" hidden="false" outlineLevel="0" max="3" min="3" style="0" width="7.62"/>
    <col collapsed="false" customWidth="true" hidden="false" outlineLevel="0" max="4" min="4" style="0" width="14.37"/>
    <col collapsed="false" customWidth="true" hidden="false" outlineLevel="0" max="5" min="5" style="0" width="7.62"/>
    <col collapsed="false" customWidth="true" hidden="false" outlineLevel="0" max="6" min="6" style="0" width="13"/>
    <col collapsed="false" customWidth="true" hidden="false" outlineLevel="0" max="7" min="7" style="0" width="10.13"/>
    <col collapsed="false" customWidth="true" hidden="false" outlineLevel="0" max="8" min="8" style="0" width="20.5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190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191</v>
      </c>
      <c r="D5" s="14"/>
      <c r="E5" s="14" t="n">
        <v>1.5</v>
      </c>
      <c r="F5" s="14"/>
      <c r="G5" s="14" t="n">
        <v>2</v>
      </c>
      <c r="H5" s="14" t="n">
        <v>2</v>
      </c>
    </row>
    <row r="6" customFormat="false" ht="15" hidden="false" customHeight="false" outlineLevel="0" collapsed="false">
      <c r="A6" s="15" t="s">
        <v>179</v>
      </c>
      <c r="B6" s="15"/>
      <c r="C6" s="16" t="s">
        <v>192</v>
      </c>
      <c r="D6" s="16"/>
      <c r="E6" s="16" t="n">
        <v>0.7</v>
      </c>
      <c r="F6" s="16"/>
      <c r="G6" s="16" t="s">
        <v>75</v>
      </c>
      <c r="H6" s="16" t="s">
        <v>178</v>
      </c>
    </row>
    <row r="7" customFormat="false" ht="17.25" hidden="false" customHeight="false" outlineLevel="0" collapsed="false">
      <c r="A7" s="9" t="s">
        <v>126</v>
      </c>
      <c r="B7" s="9"/>
      <c r="C7" s="10" t="s">
        <v>192</v>
      </c>
      <c r="D7" s="10"/>
      <c r="E7" s="10" t="n">
        <v>0.7</v>
      </c>
      <c r="F7" s="10"/>
      <c r="G7" s="10" t="s">
        <v>75</v>
      </c>
      <c r="H7" s="10" t="s">
        <v>193</v>
      </c>
    </row>
    <row r="8" customFormat="false" ht="17.25" hidden="false" customHeight="false" outlineLevel="0" collapsed="false">
      <c r="A8" s="11" t="s">
        <v>85</v>
      </c>
      <c r="B8" s="11"/>
      <c r="C8" s="17" t="s">
        <v>192</v>
      </c>
      <c r="D8" s="17"/>
      <c r="E8" s="17" t="n">
        <v>0.7</v>
      </c>
      <c r="F8" s="17"/>
      <c r="G8" s="17" t="s">
        <v>75</v>
      </c>
      <c r="H8" s="17" t="s">
        <v>194</v>
      </c>
    </row>
    <row r="9" customFormat="false" ht="17.25" hidden="false" customHeight="false" outlineLevel="0" collapsed="false">
      <c r="A9" s="11" t="s">
        <v>117</v>
      </c>
      <c r="B9" s="11"/>
      <c r="C9" s="17" t="s">
        <v>192</v>
      </c>
      <c r="D9" s="17"/>
      <c r="E9" s="17" t="n">
        <v>0.7</v>
      </c>
      <c r="F9" s="17"/>
      <c r="G9" s="17" t="s">
        <v>75</v>
      </c>
      <c r="H9" s="17" t="s">
        <v>193</v>
      </c>
    </row>
    <row r="10" customFormat="false" ht="15" hidden="false" customHeight="false" outlineLevel="0" collapsed="false">
      <c r="A10" s="18" t="s">
        <v>71</v>
      </c>
      <c r="B10" s="18"/>
      <c r="C10" s="19" t="s">
        <v>192</v>
      </c>
      <c r="D10" s="19"/>
      <c r="E10" s="19" t="n">
        <v>1.5</v>
      </c>
      <c r="F10" s="19"/>
      <c r="G10" s="19" t="n">
        <v>1</v>
      </c>
      <c r="H10" s="19" t="n">
        <v>2</v>
      </c>
    </row>
    <row r="11" customFormat="false" ht="15" hidden="false" customHeight="false" outlineLevel="0" collapsed="false">
      <c r="C11" s="9" t="s">
        <v>19</v>
      </c>
      <c r="D11" s="9"/>
      <c r="E11" s="9" t="n">
        <f aca="false">(1.5+1.5)+(0.7*12*2)</f>
        <v>19.8</v>
      </c>
      <c r="F11" s="9"/>
      <c r="G11" s="9"/>
      <c r="H11" s="9" t="n">
        <v>28</v>
      </c>
    </row>
    <row r="12" customFormat="false" ht="15" hidden="false" customHeight="false" outlineLevel="0" collapsed="false">
      <c r="C12" s="11" t="s">
        <v>20</v>
      </c>
      <c r="D12" s="11"/>
      <c r="E12" s="11" t="n">
        <f aca="false">(0.7*12)</f>
        <v>8.4</v>
      </c>
      <c r="F12" s="11"/>
      <c r="G12" s="11"/>
      <c r="H12" s="11" t="n">
        <v>12</v>
      </c>
    </row>
    <row r="13" customFormat="false" ht="15" hidden="false" customHeight="false" outlineLevel="0" collapsed="false">
      <c r="C13" s="11" t="s">
        <v>21</v>
      </c>
      <c r="D13" s="11"/>
      <c r="E13" s="11" t="n">
        <f aca="false">(1.5+1.5)+(0.7*12)</f>
        <v>11.4</v>
      </c>
      <c r="F13" s="11"/>
      <c r="G13" s="11"/>
      <c r="H13" s="11" t="n">
        <v>16</v>
      </c>
    </row>
    <row r="14" customFormat="false" ht="15" hidden="false" customHeight="false" outlineLevel="0" collapsed="false">
      <c r="B14" s="34"/>
    </row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</sheetData>
  <mergeCells count="31">
    <mergeCell ref="A1:H1"/>
    <mergeCell ref="A2:B2"/>
    <mergeCell ref="C2:H2"/>
    <mergeCell ref="A3:H3"/>
    <mergeCell ref="A4:B4"/>
    <mergeCell ref="C4:D4"/>
    <mergeCell ref="E4:F4"/>
    <mergeCell ref="A5:B5"/>
    <mergeCell ref="C5:D5"/>
    <mergeCell ref="E5:F5"/>
    <mergeCell ref="A6:B6"/>
    <mergeCell ref="C6:D6"/>
    <mergeCell ref="E6:F6"/>
    <mergeCell ref="A7:B7"/>
    <mergeCell ref="C7:D7"/>
    <mergeCell ref="E7:F7"/>
    <mergeCell ref="A8:B8"/>
    <mergeCell ref="C8:D8"/>
    <mergeCell ref="E8:F8"/>
    <mergeCell ref="A9:B9"/>
    <mergeCell ref="C9:D9"/>
    <mergeCell ref="E9:F9"/>
    <mergeCell ref="A10:B10"/>
    <mergeCell ref="C10:D10"/>
    <mergeCell ref="E10:F10"/>
    <mergeCell ref="C11:D11"/>
    <mergeCell ref="E11:F11"/>
    <mergeCell ref="C12:D12"/>
    <mergeCell ref="E12:F12"/>
    <mergeCell ref="C13:D13"/>
    <mergeCell ref="E13:F13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999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6" activeCellId="0" sqref="B16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7.88"/>
    <col collapsed="false" customWidth="true" hidden="false" outlineLevel="0" max="3" min="3" style="0" width="7.62"/>
    <col collapsed="false" customWidth="true" hidden="false" outlineLevel="0" max="4" min="4" style="0" width="21.5"/>
    <col collapsed="false" customWidth="true" hidden="false" outlineLevel="0" max="5" min="5" style="0" width="7.62"/>
    <col collapsed="false" customWidth="true" hidden="false" outlineLevel="0" max="6" min="6" style="0" width="12.87"/>
    <col collapsed="false" customWidth="true" hidden="false" outlineLevel="0" max="7" min="7" style="0" width="8.5"/>
    <col collapsed="false" customWidth="true" hidden="false" outlineLevel="0" max="8" min="8" style="0" width="19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195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196</v>
      </c>
      <c r="D5" s="14"/>
      <c r="E5" s="14" t="n">
        <v>3</v>
      </c>
      <c r="F5" s="14"/>
      <c r="G5" s="14" t="n">
        <v>1</v>
      </c>
      <c r="H5" s="14" t="n">
        <v>4</v>
      </c>
    </row>
    <row r="6" customFormat="false" ht="15" hidden="false" customHeight="false" outlineLevel="0" collapsed="false">
      <c r="A6" s="31"/>
      <c r="B6" s="31"/>
      <c r="C6" s="14" t="s">
        <v>197</v>
      </c>
      <c r="D6" s="14"/>
      <c r="E6" s="14" t="n">
        <v>3</v>
      </c>
      <c r="F6" s="14"/>
      <c r="G6" s="14" t="n">
        <v>2</v>
      </c>
      <c r="H6" s="14" t="n">
        <v>4</v>
      </c>
    </row>
    <row r="7" customFormat="false" ht="15" hidden="false" customHeight="false" outlineLevel="0" collapsed="false">
      <c r="A7" s="15" t="s">
        <v>71</v>
      </c>
      <c r="B7" s="15"/>
      <c r="C7" s="16" t="s">
        <v>198</v>
      </c>
      <c r="D7" s="16"/>
      <c r="E7" s="16" t="n">
        <v>3</v>
      </c>
      <c r="F7" s="16"/>
      <c r="G7" s="16" t="n">
        <v>1</v>
      </c>
      <c r="H7" s="16" t="n">
        <v>4</v>
      </c>
    </row>
    <row r="8" customFormat="false" ht="15" hidden="false" customHeight="false" outlineLevel="0" collapsed="false">
      <c r="A8" s="15"/>
      <c r="B8" s="15"/>
      <c r="C8" s="16" t="s">
        <v>199</v>
      </c>
      <c r="D8" s="16"/>
      <c r="E8" s="16" t="n">
        <v>3</v>
      </c>
      <c r="F8" s="16"/>
      <c r="G8" s="16" t="n">
        <v>1</v>
      </c>
      <c r="H8" s="16" t="n">
        <v>4</v>
      </c>
    </row>
    <row r="9" customFormat="false" ht="15" hidden="false" customHeight="false" outlineLevel="0" collapsed="false">
      <c r="A9" s="15"/>
      <c r="B9" s="15"/>
      <c r="C9" s="16" t="s">
        <v>200</v>
      </c>
      <c r="D9" s="16"/>
      <c r="E9" s="16" t="n">
        <v>1.5</v>
      </c>
      <c r="F9" s="16"/>
      <c r="G9" s="16" t="n">
        <v>2</v>
      </c>
      <c r="H9" s="16" t="n">
        <v>2</v>
      </c>
    </row>
    <row r="10" customFormat="false" ht="15" hidden="false" customHeight="false" outlineLevel="0" collapsed="false">
      <c r="A10" s="15"/>
      <c r="B10" s="15"/>
      <c r="C10" s="16" t="s">
        <v>201</v>
      </c>
      <c r="D10" s="16"/>
      <c r="E10" s="16" t="n">
        <v>3</v>
      </c>
      <c r="F10" s="16"/>
      <c r="G10" s="16" t="n">
        <v>2</v>
      </c>
      <c r="H10" s="16" t="n">
        <v>4</v>
      </c>
    </row>
    <row r="11" customFormat="false" ht="15" hidden="false" customHeight="false" outlineLevel="0" collapsed="false">
      <c r="A11" s="15"/>
      <c r="B11" s="15"/>
      <c r="C11" s="16" t="s">
        <v>202</v>
      </c>
      <c r="D11" s="16"/>
      <c r="E11" s="16" t="n">
        <v>3</v>
      </c>
      <c r="F11" s="16"/>
      <c r="G11" s="16" t="n">
        <v>2</v>
      </c>
      <c r="H11" s="16" t="n">
        <v>4</v>
      </c>
    </row>
    <row r="12" customFormat="false" ht="15" hidden="false" customHeight="false" outlineLevel="0" collapsed="false">
      <c r="A12" s="9" t="s">
        <v>203</v>
      </c>
      <c r="B12" s="9"/>
      <c r="C12" s="10" t="s">
        <v>204</v>
      </c>
      <c r="D12" s="10"/>
      <c r="E12" s="10" t="n">
        <f aca="false">32/40</f>
        <v>0.8</v>
      </c>
      <c r="F12" s="10"/>
      <c r="G12" s="10" t="s">
        <v>205</v>
      </c>
      <c r="H12" s="58" t="n">
        <f aca="false">(60/45)*32/40</f>
        <v>1.06666666666667</v>
      </c>
    </row>
    <row r="13" customFormat="false" ht="15" hidden="false" customHeight="false" outlineLevel="0" collapsed="false">
      <c r="C13" s="9" t="s">
        <v>206</v>
      </c>
      <c r="D13" s="9"/>
      <c r="E13" s="9" t="n">
        <f aca="false">SUM(E5:F12)+0.8</f>
        <v>21.1</v>
      </c>
      <c r="F13" s="9"/>
      <c r="G13" s="9"/>
      <c r="H13" s="59" t="n">
        <f aca="false">SUM(H5:H12)+1.07</f>
        <v>28.1366666666667</v>
      </c>
    </row>
    <row r="14" customFormat="false" ht="15" hidden="false" customHeight="false" outlineLevel="0" collapsed="false">
      <c r="C14" s="11" t="s">
        <v>207</v>
      </c>
      <c r="D14" s="11"/>
      <c r="E14" s="11" t="n">
        <f aca="false">SUM(E5+E7+E8+E12)</f>
        <v>9.8</v>
      </c>
      <c r="F14" s="11"/>
      <c r="G14" s="11"/>
      <c r="H14" s="11" t="n">
        <f aca="false">SUM(H5+H7+H8)+1.07</f>
        <v>13.07</v>
      </c>
    </row>
    <row r="15" customFormat="false" ht="15" hidden="false" customHeight="false" outlineLevel="0" collapsed="false">
      <c r="C15" s="11" t="s">
        <v>208</v>
      </c>
      <c r="D15" s="11"/>
      <c r="E15" s="11" t="n">
        <f aca="false">SUM(E6+E9+E10+E11+E12)</f>
        <v>11.3</v>
      </c>
      <c r="F15" s="11"/>
      <c r="G15" s="11"/>
      <c r="H15" s="11" t="n">
        <f aca="false">SUM(H6+H9+H10+H11)+1.07</f>
        <v>15.07</v>
      </c>
    </row>
    <row r="16" customFormat="false" ht="15" hidden="false" customHeight="false" outlineLevel="0" collapsed="false">
      <c r="B16" s="12"/>
    </row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</sheetData>
  <mergeCells count="32">
    <mergeCell ref="A1:H1"/>
    <mergeCell ref="A2:B2"/>
    <mergeCell ref="C2:H2"/>
    <mergeCell ref="A3:H3"/>
    <mergeCell ref="A4:B4"/>
    <mergeCell ref="C4:D4"/>
    <mergeCell ref="E4:F4"/>
    <mergeCell ref="A5:B6"/>
    <mergeCell ref="C5:D5"/>
    <mergeCell ref="E5:F5"/>
    <mergeCell ref="C6:D6"/>
    <mergeCell ref="E6:F6"/>
    <mergeCell ref="A7:B11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A12:B12"/>
    <mergeCell ref="C12:D12"/>
    <mergeCell ref="E12:F12"/>
    <mergeCell ref="C13:D13"/>
    <mergeCell ref="E13:F13"/>
    <mergeCell ref="C14:D14"/>
    <mergeCell ref="E14:F14"/>
    <mergeCell ref="C15:D15"/>
    <mergeCell ref="E15:F15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999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7" activeCellId="0" sqref="B17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1.25"/>
    <col collapsed="false" customWidth="true" hidden="false" outlineLevel="0" max="3" min="3" style="0" width="7.62"/>
    <col collapsed="false" customWidth="true" hidden="false" outlineLevel="0" max="4" min="4" style="0" width="25.62"/>
    <col collapsed="false" customWidth="true" hidden="false" outlineLevel="0" max="5" min="5" style="0" width="7.62"/>
    <col collapsed="false" customWidth="true" hidden="false" outlineLevel="0" max="6" min="6" style="0" width="13.63"/>
    <col collapsed="false" customWidth="true" hidden="false" outlineLevel="0" max="7" min="7" style="0" width="8.88"/>
    <col collapsed="false" customWidth="true" hidden="false" outlineLevel="0" max="8" min="8" style="0" width="19.27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209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210</v>
      </c>
      <c r="D5" s="14"/>
      <c r="E5" s="14" t="n">
        <v>3</v>
      </c>
      <c r="F5" s="14"/>
      <c r="G5" s="14" t="n">
        <v>1</v>
      </c>
      <c r="H5" s="14" t="n">
        <v>4</v>
      </c>
    </row>
    <row r="6" customFormat="false" ht="15" hidden="false" customHeight="false" outlineLevel="0" collapsed="false">
      <c r="A6" s="31" t="s">
        <v>211</v>
      </c>
      <c r="B6" s="31"/>
      <c r="C6" s="14" t="s">
        <v>212</v>
      </c>
      <c r="D6" s="14"/>
      <c r="E6" s="14" t="n">
        <v>1.5</v>
      </c>
      <c r="F6" s="14"/>
      <c r="G6" s="14" t="n">
        <v>2</v>
      </c>
      <c r="H6" s="14" t="n">
        <v>2</v>
      </c>
    </row>
    <row r="7" customFormat="false" ht="15" hidden="false" customHeight="false" outlineLevel="0" collapsed="false">
      <c r="A7" s="15" t="s">
        <v>71</v>
      </c>
      <c r="B7" s="15"/>
      <c r="C7" s="16" t="s">
        <v>213</v>
      </c>
      <c r="D7" s="16"/>
      <c r="E7" s="16" t="n">
        <v>3</v>
      </c>
      <c r="F7" s="16"/>
      <c r="G7" s="16" t="n">
        <v>1</v>
      </c>
      <c r="H7" s="16" t="n">
        <v>4</v>
      </c>
    </row>
    <row r="8" customFormat="false" ht="15" hidden="false" customHeight="false" outlineLevel="0" collapsed="false">
      <c r="A8" s="15"/>
      <c r="B8" s="15"/>
      <c r="C8" s="16" t="s">
        <v>214</v>
      </c>
      <c r="D8" s="16"/>
      <c r="E8" s="16" t="n">
        <v>3</v>
      </c>
      <c r="F8" s="16"/>
      <c r="G8" s="16" t="n">
        <v>1</v>
      </c>
      <c r="H8" s="16" t="n">
        <v>4</v>
      </c>
    </row>
    <row r="9" customFormat="false" ht="15" hidden="false" customHeight="false" outlineLevel="0" collapsed="false">
      <c r="A9" s="15"/>
      <c r="B9" s="15"/>
      <c r="C9" s="16" t="s">
        <v>215</v>
      </c>
      <c r="D9" s="16"/>
      <c r="E9" s="16" t="n">
        <v>3</v>
      </c>
      <c r="F9" s="16"/>
      <c r="G9" s="16" t="n">
        <v>2</v>
      </c>
      <c r="H9" s="16" t="n">
        <v>4</v>
      </c>
    </row>
    <row r="10" customFormat="false" ht="15" hidden="false" customHeight="false" outlineLevel="0" collapsed="false">
      <c r="A10" s="15"/>
      <c r="B10" s="15"/>
      <c r="C10" s="16" t="s">
        <v>216</v>
      </c>
      <c r="D10" s="16"/>
      <c r="E10" s="16" t="n">
        <v>3</v>
      </c>
      <c r="F10" s="16"/>
      <c r="G10" s="16" t="n">
        <v>2</v>
      </c>
      <c r="H10" s="16" t="n">
        <v>4</v>
      </c>
    </row>
    <row r="11" customFormat="false" ht="15" hidden="false" customHeight="false" outlineLevel="0" collapsed="false">
      <c r="A11" s="9" t="s">
        <v>16</v>
      </c>
      <c r="B11" s="9"/>
      <c r="C11" s="10" t="s">
        <v>210</v>
      </c>
      <c r="D11" s="10"/>
      <c r="E11" s="10" t="n">
        <v>3</v>
      </c>
      <c r="F11" s="10"/>
      <c r="G11" s="10" t="n">
        <v>1</v>
      </c>
      <c r="H11" s="10" t="n">
        <v>4</v>
      </c>
    </row>
    <row r="12" customFormat="false" ht="15" hidden="false" customHeight="false" outlineLevel="0" collapsed="false">
      <c r="A12" s="11" t="s">
        <v>16</v>
      </c>
      <c r="B12" s="11"/>
      <c r="C12" s="17" t="s">
        <v>212</v>
      </c>
      <c r="D12" s="17"/>
      <c r="E12" s="17" t="n">
        <v>1.5</v>
      </c>
      <c r="F12" s="17"/>
      <c r="G12" s="17" t="n">
        <v>2</v>
      </c>
      <c r="H12" s="17" t="n">
        <v>2</v>
      </c>
    </row>
    <row r="13" customFormat="false" ht="15" hidden="false" customHeight="false" outlineLevel="0" collapsed="false">
      <c r="A13" s="11" t="s">
        <v>31</v>
      </c>
      <c r="B13" s="11"/>
      <c r="C13" s="17" t="s">
        <v>217</v>
      </c>
      <c r="D13" s="17"/>
      <c r="E13" s="17" t="n">
        <v>1.5</v>
      </c>
      <c r="F13" s="17"/>
      <c r="G13" s="17" t="n">
        <v>2</v>
      </c>
      <c r="H13" s="17" t="n">
        <v>2</v>
      </c>
    </row>
    <row r="14" customFormat="false" ht="15" hidden="false" customHeight="false" outlineLevel="0" collapsed="false">
      <c r="C14" s="9" t="s">
        <v>19</v>
      </c>
      <c r="D14" s="9"/>
      <c r="E14" s="9" t="n">
        <f aca="false">SUM(E5:F13)</f>
        <v>22.5</v>
      </c>
      <c r="F14" s="9"/>
      <c r="G14" s="9"/>
      <c r="H14" s="9" t="n">
        <v>30</v>
      </c>
    </row>
    <row r="15" customFormat="false" ht="15" hidden="false" customHeight="false" outlineLevel="0" collapsed="false">
      <c r="C15" s="11" t="s">
        <v>20</v>
      </c>
      <c r="D15" s="11"/>
      <c r="E15" s="11" t="n">
        <f aca="false">SUM(E5+E7+E8+E11)</f>
        <v>12</v>
      </c>
      <c r="F15" s="11"/>
      <c r="G15" s="11"/>
      <c r="H15" s="11" t="n">
        <v>16</v>
      </c>
    </row>
    <row r="16" customFormat="false" ht="15" hidden="false" customHeight="false" outlineLevel="0" collapsed="false">
      <c r="C16" s="11" t="s">
        <v>21</v>
      </c>
      <c r="D16" s="11"/>
      <c r="E16" s="11" t="n">
        <f aca="false">SUM(E6+E9+E10+E12+E13)</f>
        <v>10.5</v>
      </c>
      <c r="F16" s="11"/>
      <c r="G16" s="11"/>
      <c r="H16" s="11" t="n">
        <v>14</v>
      </c>
    </row>
    <row r="17" customFormat="false" ht="15" hidden="false" customHeight="false" outlineLevel="0" collapsed="false">
      <c r="B17" s="33"/>
    </row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</sheetData>
  <mergeCells count="37">
    <mergeCell ref="A1:H1"/>
    <mergeCell ref="A2:B2"/>
    <mergeCell ref="C2:H2"/>
    <mergeCell ref="A3:H3"/>
    <mergeCell ref="A4:B4"/>
    <mergeCell ref="C4:D4"/>
    <mergeCell ref="E4:F4"/>
    <mergeCell ref="A5:B5"/>
    <mergeCell ref="C5:D5"/>
    <mergeCell ref="E5:F5"/>
    <mergeCell ref="A6:B6"/>
    <mergeCell ref="C6:D6"/>
    <mergeCell ref="E6:F6"/>
    <mergeCell ref="A7:B10"/>
    <mergeCell ref="C7:D7"/>
    <mergeCell ref="E7:F7"/>
    <mergeCell ref="C8:D8"/>
    <mergeCell ref="E8:F8"/>
    <mergeCell ref="C9:D9"/>
    <mergeCell ref="E9:F9"/>
    <mergeCell ref="C10:D10"/>
    <mergeCell ref="E10:F10"/>
    <mergeCell ref="A11:B11"/>
    <mergeCell ref="C11:D11"/>
    <mergeCell ref="E11:F11"/>
    <mergeCell ref="A12:B12"/>
    <mergeCell ref="C12:D12"/>
    <mergeCell ref="E12:F12"/>
    <mergeCell ref="A13:B13"/>
    <mergeCell ref="C13:D13"/>
    <mergeCell ref="E13:F13"/>
    <mergeCell ref="C14:D14"/>
    <mergeCell ref="E14:F14"/>
    <mergeCell ref="C15:D15"/>
    <mergeCell ref="E15:F15"/>
    <mergeCell ref="C16:D16"/>
    <mergeCell ref="E16:F16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0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H15" activeCellId="0" sqref="H15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1"/>
    <col collapsed="false" customWidth="true" hidden="false" outlineLevel="0" max="3" min="3" style="0" width="7.62"/>
    <col collapsed="false" customWidth="true" hidden="false" outlineLevel="0" max="4" min="4" style="0" width="12.62"/>
    <col collapsed="false" customWidth="true" hidden="false" outlineLevel="0" max="5" min="5" style="0" width="7.62"/>
    <col collapsed="false" customWidth="true" hidden="false" outlineLevel="0" max="6" min="6" style="0" width="13.25"/>
    <col collapsed="false" customWidth="true" hidden="false" outlineLevel="0" max="7" min="7" style="0" width="9.12"/>
    <col collapsed="false" customWidth="true" hidden="false" outlineLevel="0" max="8" min="8" style="0" width="18.88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218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219</v>
      </c>
      <c r="D5" s="14"/>
      <c r="E5" s="14" t="n">
        <v>1.5</v>
      </c>
      <c r="F5" s="14"/>
      <c r="G5" s="14" t="n">
        <v>1</v>
      </c>
      <c r="H5" s="14" t="n">
        <v>2</v>
      </c>
    </row>
    <row r="6" customFormat="false" ht="15" hidden="false" customHeight="false" outlineLevel="0" collapsed="false">
      <c r="A6" s="15" t="s">
        <v>95</v>
      </c>
      <c r="B6" s="15"/>
      <c r="C6" s="16" t="s">
        <v>219</v>
      </c>
      <c r="D6" s="16"/>
      <c r="E6" s="16" t="n">
        <v>1.5</v>
      </c>
      <c r="F6" s="16"/>
      <c r="G6" s="16" t="n">
        <v>1</v>
      </c>
      <c r="H6" s="16" t="n">
        <v>2</v>
      </c>
    </row>
    <row r="7" customFormat="false" ht="15" hidden="false" customHeight="false" outlineLevel="0" collapsed="false">
      <c r="A7" s="15" t="s">
        <v>99</v>
      </c>
      <c r="B7" s="15"/>
      <c r="C7" s="16" t="s">
        <v>220</v>
      </c>
      <c r="D7" s="16"/>
      <c r="E7" s="16" t="n">
        <v>1.5</v>
      </c>
      <c r="F7" s="16"/>
      <c r="G7" s="16" t="n">
        <v>1</v>
      </c>
      <c r="H7" s="16" t="n">
        <v>2</v>
      </c>
    </row>
    <row r="8" customFormat="false" ht="15" hidden="false" customHeight="false" outlineLevel="0" collapsed="false">
      <c r="A8" s="9" t="s">
        <v>168</v>
      </c>
      <c r="B8" s="9"/>
      <c r="C8" s="10" t="s">
        <v>219</v>
      </c>
      <c r="D8" s="10"/>
      <c r="E8" s="10" t="n">
        <v>1.5</v>
      </c>
      <c r="F8" s="10"/>
      <c r="G8" s="10" t="n">
        <v>1</v>
      </c>
      <c r="H8" s="10" t="n">
        <v>2</v>
      </c>
    </row>
    <row r="9" customFormat="false" ht="15" hidden="false" customHeight="false" outlineLevel="0" collapsed="false">
      <c r="A9" s="11" t="s">
        <v>72</v>
      </c>
      <c r="B9" s="11"/>
      <c r="C9" s="17" t="s">
        <v>219</v>
      </c>
      <c r="D9" s="17"/>
      <c r="E9" s="17" t="n">
        <v>1.5</v>
      </c>
      <c r="F9" s="17"/>
      <c r="G9" s="17" t="n">
        <v>1</v>
      </c>
      <c r="H9" s="17" t="n">
        <v>2</v>
      </c>
    </row>
    <row r="10" customFormat="false" ht="15" hidden="false" customHeight="false" outlineLevel="0" collapsed="false">
      <c r="A10" s="18" t="s">
        <v>221</v>
      </c>
      <c r="B10" s="18"/>
      <c r="C10" s="19" t="s">
        <v>222</v>
      </c>
      <c r="D10" s="19"/>
      <c r="E10" s="19" t="n">
        <v>1.5</v>
      </c>
      <c r="F10" s="19"/>
      <c r="G10" s="19" t="n">
        <v>1</v>
      </c>
      <c r="H10" s="19" t="n">
        <v>2</v>
      </c>
    </row>
    <row r="11" customFormat="false" ht="15" hidden="false" customHeight="false" outlineLevel="0" collapsed="false">
      <c r="A11" s="60" t="s">
        <v>126</v>
      </c>
      <c r="B11" s="60"/>
      <c r="C11" s="30" t="s">
        <v>223</v>
      </c>
      <c r="D11" s="30"/>
      <c r="E11" s="19" t="n">
        <v>1.66</v>
      </c>
      <c r="F11" s="19"/>
      <c r="G11" s="19" t="n">
        <v>2</v>
      </c>
      <c r="H11" s="19" t="n">
        <v>2</v>
      </c>
      <c r="J11" s="61" t="s">
        <v>224</v>
      </c>
      <c r="K11" s="61"/>
      <c r="L11" s="61"/>
      <c r="M11" s="61"/>
      <c r="N11" s="61"/>
    </row>
    <row r="12" customFormat="false" ht="15" hidden="false" customHeight="false" outlineLevel="0" collapsed="false">
      <c r="A12" s="62" t="s">
        <v>48</v>
      </c>
      <c r="B12" s="62"/>
      <c r="C12" s="16" t="s">
        <v>219</v>
      </c>
      <c r="D12" s="16"/>
      <c r="E12" s="16" t="n">
        <v>1.5</v>
      </c>
      <c r="F12" s="16"/>
      <c r="G12" s="16" t="n">
        <v>2</v>
      </c>
      <c r="H12" s="16" t="n">
        <v>2</v>
      </c>
      <c r="J12" s="63"/>
      <c r="K12" s="63"/>
      <c r="L12" s="63"/>
      <c r="M12" s="63"/>
      <c r="N12" s="63"/>
    </row>
    <row r="13" customFormat="false" ht="15" hidden="false" customHeight="false" outlineLevel="0" collapsed="false">
      <c r="A13" s="64" t="s">
        <v>85</v>
      </c>
      <c r="B13" s="64"/>
      <c r="C13" s="30" t="s">
        <v>223</v>
      </c>
      <c r="D13" s="30"/>
      <c r="E13" s="19" t="n">
        <v>3.32</v>
      </c>
      <c r="F13" s="19"/>
      <c r="G13" s="19" t="n">
        <v>2</v>
      </c>
      <c r="H13" s="30" t="s">
        <v>225</v>
      </c>
    </row>
    <row r="14" customFormat="false" ht="15" hidden="false" customHeight="false" outlineLevel="0" collapsed="false">
      <c r="A14" s="65" t="s">
        <v>125</v>
      </c>
      <c r="B14" s="65"/>
      <c r="C14" s="40" t="s">
        <v>219</v>
      </c>
      <c r="D14" s="40"/>
      <c r="E14" s="40" t="n">
        <v>1.5</v>
      </c>
      <c r="F14" s="40"/>
      <c r="G14" s="40" t="n">
        <v>1</v>
      </c>
      <c r="H14" s="40" t="n">
        <v>2</v>
      </c>
    </row>
    <row r="15" customFormat="false" ht="15" hidden="false" customHeight="false" outlineLevel="0" collapsed="false">
      <c r="C15" s="46" t="s">
        <v>19</v>
      </c>
      <c r="D15" s="46"/>
      <c r="E15" s="46" t="n">
        <v>15.48</v>
      </c>
      <c r="F15" s="46"/>
      <c r="G15" s="46"/>
      <c r="H15" s="46" t="n">
        <v>22</v>
      </c>
    </row>
    <row r="16" customFormat="false" ht="15" hidden="false" customHeight="false" outlineLevel="0" collapsed="false">
      <c r="C16" s="46" t="s">
        <v>20</v>
      </c>
      <c r="D16" s="46"/>
      <c r="E16" s="46" t="n">
        <f aca="false">SUM(E5:F10)</f>
        <v>9</v>
      </c>
      <c r="F16" s="46"/>
      <c r="G16" s="46"/>
      <c r="H16" s="46" t="n">
        <v>12</v>
      </c>
    </row>
    <row r="17" customFormat="false" ht="15" hidden="false" customHeight="true" outlineLevel="0" collapsed="false">
      <c r="C17" s="46" t="s">
        <v>21</v>
      </c>
      <c r="D17" s="46"/>
      <c r="E17" s="46" t="n">
        <v>6.48</v>
      </c>
      <c r="F17" s="46"/>
      <c r="G17" s="46"/>
      <c r="H17" s="46" t="n">
        <v>10</v>
      </c>
    </row>
    <row r="18" customFormat="false" ht="14.25" hidden="false" customHeight="false" outlineLevel="0" collapsed="false"/>
    <row r="19" customFormat="false" ht="15" hidden="false" customHeight="true" outlineLevel="0" collapsed="false">
      <c r="B19" s="34"/>
    </row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  <row r="1002" customFormat="false" ht="15.75" hidden="false" customHeight="true" outlineLevel="0" collapsed="false"/>
    <row r="1003" customFormat="false" ht="15.75" hidden="false" customHeight="true" outlineLevel="0" collapsed="false"/>
  </sheetData>
  <mergeCells count="44">
    <mergeCell ref="A1:H1"/>
    <mergeCell ref="A2:B2"/>
    <mergeCell ref="C2:H2"/>
    <mergeCell ref="A3:H3"/>
    <mergeCell ref="A4:B4"/>
    <mergeCell ref="C4:D4"/>
    <mergeCell ref="E4:F4"/>
    <mergeCell ref="A5:B5"/>
    <mergeCell ref="C5:D5"/>
    <mergeCell ref="E5:F5"/>
    <mergeCell ref="A6:B6"/>
    <mergeCell ref="C6:D6"/>
    <mergeCell ref="E6:F6"/>
    <mergeCell ref="A7:B7"/>
    <mergeCell ref="C7:D7"/>
    <mergeCell ref="E7:F7"/>
    <mergeCell ref="A8:B8"/>
    <mergeCell ref="C8:D8"/>
    <mergeCell ref="E8:F8"/>
    <mergeCell ref="A9:B9"/>
    <mergeCell ref="C9:D9"/>
    <mergeCell ref="E9:F9"/>
    <mergeCell ref="A10:B10"/>
    <mergeCell ref="C10:D10"/>
    <mergeCell ref="E10:F10"/>
    <mergeCell ref="A11:B11"/>
    <mergeCell ref="C11:D11"/>
    <mergeCell ref="E11:F11"/>
    <mergeCell ref="J11:N11"/>
    <mergeCell ref="A12:B12"/>
    <mergeCell ref="C12:D12"/>
    <mergeCell ref="E12:F12"/>
    <mergeCell ref="A13:B13"/>
    <mergeCell ref="C13:D13"/>
    <mergeCell ref="E13:F13"/>
    <mergeCell ref="A14:B14"/>
    <mergeCell ref="C14:D14"/>
    <mergeCell ref="E14:F14"/>
    <mergeCell ref="C15:D15"/>
    <mergeCell ref="E15:F15"/>
    <mergeCell ref="C16:D16"/>
    <mergeCell ref="E16:F16"/>
    <mergeCell ref="C17:D17"/>
    <mergeCell ref="E17:F17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4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M17" activeCellId="0" sqref="M17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0.38"/>
    <col collapsed="false" customWidth="true" hidden="false" outlineLevel="0" max="3" min="3" style="0" width="7.62"/>
    <col collapsed="false" customWidth="true" hidden="false" outlineLevel="0" max="4" min="4" style="0" width="26.25"/>
    <col collapsed="false" customWidth="true" hidden="false" outlineLevel="0" max="5" min="5" style="0" width="7.62"/>
    <col collapsed="false" customWidth="true" hidden="false" outlineLevel="0" max="6" min="6" style="0" width="13.25"/>
    <col collapsed="false" customWidth="true" hidden="false" outlineLevel="0" max="7" min="7" style="0" width="10.75"/>
    <col collapsed="false" customWidth="true" hidden="false" outlineLevel="0" max="8" min="8" style="0" width="18.88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226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66" t="s">
        <v>9</v>
      </c>
      <c r="B5" s="66"/>
      <c r="C5" s="14" t="s">
        <v>227</v>
      </c>
      <c r="D5" s="14"/>
      <c r="E5" s="14" t="n">
        <v>3</v>
      </c>
      <c r="F5" s="14"/>
      <c r="G5" s="14" t="n">
        <v>1</v>
      </c>
      <c r="H5" s="14" t="n">
        <v>4</v>
      </c>
    </row>
    <row r="6" customFormat="false" ht="15" hidden="false" customHeight="false" outlineLevel="0" collapsed="false">
      <c r="A6" s="67" t="s">
        <v>71</v>
      </c>
      <c r="B6" s="67"/>
      <c r="C6" s="16" t="s">
        <v>228</v>
      </c>
      <c r="D6" s="16"/>
      <c r="E6" s="16" t="n">
        <v>3</v>
      </c>
      <c r="F6" s="16"/>
      <c r="G6" s="16" t="n">
        <v>1</v>
      </c>
      <c r="H6" s="16" t="n">
        <v>4</v>
      </c>
    </row>
    <row r="7" customFormat="false" ht="15" hidden="false" customHeight="false" outlineLevel="0" collapsed="false">
      <c r="A7" s="67"/>
      <c r="B7" s="67"/>
      <c r="C7" s="27" t="s">
        <v>212</v>
      </c>
      <c r="D7" s="27"/>
      <c r="E7" s="16" t="n">
        <v>1.5</v>
      </c>
      <c r="F7" s="16"/>
      <c r="G7" s="16" t="n">
        <v>2</v>
      </c>
      <c r="H7" s="16" t="n">
        <v>2</v>
      </c>
    </row>
    <row r="8" customFormat="false" ht="15" hidden="false" customHeight="false" outlineLevel="0" collapsed="false">
      <c r="A8" s="67"/>
      <c r="B8" s="67"/>
      <c r="C8" s="27" t="s">
        <v>229</v>
      </c>
      <c r="D8" s="27"/>
      <c r="E8" s="16" t="n">
        <v>3</v>
      </c>
      <c r="F8" s="16"/>
      <c r="G8" s="16" t="n">
        <v>2</v>
      </c>
      <c r="H8" s="16" t="n">
        <v>4</v>
      </c>
    </row>
    <row r="9" customFormat="false" ht="15" hidden="false" customHeight="false" outlineLevel="0" collapsed="false">
      <c r="A9" s="67"/>
      <c r="B9" s="67"/>
      <c r="C9" s="27" t="s">
        <v>230</v>
      </c>
      <c r="D9" s="27"/>
      <c r="E9" s="16" t="n">
        <v>1.5</v>
      </c>
      <c r="F9" s="16"/>
      <c r="G9" s="16" t="n">
        <v>2</v>
      </c>
      <c r="H9" s="16" t="n">
        <v>2</v>
      </c>
    </row>
    <row r="10" customFormat="false" ht="15" hidden="false" customHeight="false" outlineLevel="0" collapsed="false">
      <c r="A10" s="65" t="s">
        <v>99</v>
      </c>
      <c r="B10" s="65"/>
      <c r="C10" s="40" t="s">
        <v>212</v>
      </c>
      <c r="D10" s="40"/>
      <c r="E10" s="40" t="n">
        <v>1.5</v>
      </c>
      <c r="F10" s="40"/>
      <c r="G10" s="40" t="n">
        <v>1</v>
      </c>
      <c r="H10" s="40" t="n">
        <v>2</v>
      </c>
    </row>
    <row r="11" customFormat="false" ht="15" hidden="false" customHeight="false" outlineLevel="0" collapsed="false">
      <c r="A11" s="68" t="s">
        <v>231</v>
      </c>
      <c r="B11" s="68"/>
      <c r="C11" s="37" t="s">
        <v>212</v>
      </c>
      <c r="D11" s="37"/>
      <c r="E11" s="37" t="n">
        <v>1.5</v>
      </c>
      <c r="F11" s="37"/>
      <c r="G11" s="37" t="n">
        <v>2</v>
      </c>
      <c r="H11" s="37" t="n">
        <v>2</v>
      </c>
    </row>
    <row r="12" customFormat="false" ht="15" hidden="false" customHeight="false" outlineLevel="0" collapsed="false">
      <c r="A12" s="68"/>
      <c r="B12" s="68"/>
      <c r="C12" s="37" t="s">
        <v>232</v>
      </c>
      <c r="D12" s="37"/>
      <c r="E12" s="37" t="n">
        <v>1.5</v>
      </c>
      <c r="F12" s="37"/>
      <c r="G12" s="37" t="n">
        <v>1</v>
      </c>
      <c r="H12" s="37" t="n">
        <v>2</v>
      </c>
    </row>
    <row r="13" customFormat="false" ht="15" hidden="false" customHeight="false" outlineLevel="0" collapsed="false">
      <c r="A13" s="69" t="s">
        <v>168</v>
      </c>
      <c r="B13" s="69"/>
      <c r="C13" s="70" t="s">
        <v>233</v>
      </c>
      <c r="D13" s="70"/>
      <c r="E13" s="47" t="n">
        <v>3</v>
      </c>
      <c r="F13" s="47"/>
      <c r="G13" s="47" t="n">
        <v>1</v>
      </c>
      <c r="H13" s="47" t="n">
        <v>4</v>
      </c>
    </row>
    <row r="14" customFormat="false" ht="15" hidden="false" customHeight="false" outlineLevel="0" collapsed="false">
      <c r="A14" s="69"/>
      <c r="B14" s="69"/>
      <c r="C14" s="47" t="s">
        <v>212</v>
      </c>
      <c r="D14" s="47"/>
      <c r="E14" s="47" t="n">
        <v>1.5</v>
      </c>
      <c r="F14" s="47"/>
      <c r="G14" s="47" t="n">
        <v>2</v>
      </c>
      <c r="H14" s="47" t="n">
        <v>2</v>
      </c>
    </row>
    <row r="15" customFormat="false" ht="15" hidden="false" customHeight="false" outlineLevel="0" collapsed="false">
      <c r="A15" s="69"/>
      <c r="B15" s="69"/>
      <c r="C15" s="70" t="s">
        <v>234</v>
      </c>
      <c r="D15" s="70"/>
      <c r="E15" s="47" t="n">
        <v>1.5</v>
      </c>
      <c r="F15" s="47"/>
      <c r="G15" s="47" t="n">
        <v>2</v>
      </c>
      <c r="H15" s="47" t="n">
        <v>2</v>
      </c>
    </row>
    <row r="16" customFormat="false" ht="15" hidden="false" customHeight="false" outlineLevel="0" collapsed="false">
      <c r="A16" s="71" t="s">
        <v>235</v>
      </c>
      <c r="B16" s="71"/>
      <c r="C16" s="72" t="s">
        <v>212</v>
      </c>
      <c r="D16" s="72"/>
      <c r="E16" s="73" t="n">
        <v>1.5</v>
      </c>
      <c r="F16" s="73"/>
      <c r="G16" s="73" t="n">
        <v>2</v>
      </c>
      <c r="H16" s="73" t="n">
        <v>2</v>
      </c>
    </row>
    <row r="17" customFormat="false" ht="15" hidden="false" customHeight="false" outlineLevel="0" collapsed="false">
      <c r="C17" s="9" t="s">
        <v>19</v>
      </c>
      <c r="D17" s="9"/>
      <c r="E17" s="9" t="n">
        <v>24</v>
      </c>
      <c r="F17" s="9"/>
      <c r="G17" s="9"/>
      <c r="H17" s="9" t="n">
        <v>32</v>
      </c>
    </row>
    <row r="18" customFormat="false" ht="15" hidden="false" customHeight="false" outlineLevel="0" collapsed="false">
      <c r="C18" s="11" t="s">
        <v>20</v>
      </c>
      <c r="D18" s="11"/>
      <c r="E18" s="11" t="n">
        <v>12</v>
      </c>
      <c r="F18" s="11"/>
      <c r="G18" s="11"/>
      <c r="H18" s="11" t="n">
        <v>16</v>
      </c>
    </row>
    <row r="19" customFormat="false" ht="15" hidden="false" customHeight="false" outlineLevel="0" collapsed="false">
      <c r="C19" s="11" t="s">
        <v>21</v>
      </c>
      <c r="D19" s="11"/>
      <c r="E19" s="11" t="n">
        <v>12</v>
      </c>
      <c r="F19" s="11"/>
      <c r="G19" s="11"/>
      <c r="H19" s="11" t="n">
        <v>16</v>
      </c>
    </row>
    <row r="20" customFormat="false" ht="15" hidden="false" customHeight="false" outlineLevel="0" collapsed="false">
      <c r="B20" s="34"/>
    </row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  <row r="1002" customFormat="false" ht="15.75" hidden="false" customHeight="true" outlineLevel="0" collapsed="false"/>
    <row r="1003" customFormat="false" ht="15.75" hidden="false" customHeight="true" outlineLevel="0" collapsed="false"/>
    <row r="1004" customFormat="false" ht="15.75" hidden="false" customHeight="true" outlineLevel="0" collapsed="false"/>
  </sheetData>
  <mergeCells count="43">
    <mergeCell ref="A1:H1"/>
    <mergeCell ref="A2:B2"/>
    <mergeCell ref="C2:H2"/>
    <mergeCell ref="A3:H3"/>
    <mergeCell ref="A4:B4"/>
    <mergeCell ref="C4:D4"/>
    <mergeCell ref="E4:F4"/>
    <mergeCell ref="A5:B5"/>
    <mergeCell ref="C5:D5"/>
    <mergeCell ref="E5:F5"/>
    <mergeCell ref="A6:B9"/>
    <mergeCell ref="C6:D6"/>
    <mergeCell ref="E6:F6"/>
    <mergeCell ref="C7:D7"/>
    <mergeCell ref="E7:F7"/>
    <mergeCell ref="C8:D8"/>
    <mergeCell ref="E8:F8"/>
    <mergeCell ref="C9:D9"/>
    <mergeCell ref="E9:F9"/>
    <mergeCell ref="A10:B10"/>
    <mergeCell ref="C10:D10"/>
    <mergeCell ref="E10:F10"/>
    <mergeCell ref="A11:B12"/>
    <mergeCell ref="C11:D11"/>
    <mergeCell ref="E11:F11"/>
    <mergeCell ref="C12:D12"/>
    <mergeCell ref="E12:F12"/>
    <mergeCell ref="A13:B15"/>
    <mergeCell ref="C13:D13"/>
    <mergeCell ref="E13:F13"/>
    <mergeCell ref="C14:D14"/>
    <mergeCell ref="E14:F14"/>
    <mergeCell ref="C15:D15"/>
    <mergeCell ref="E15:F15"/>
    <mergeCell ref="A16:B16"/>
    <mergeCell ref="C16:D16"/>
    <mergeCell ref="E16:F16"/>
    <mergeCell ref="C17:D17"/>
    <mergeCell ref="E17:F17"/>
    <mergeCell ref="C18:D18"/>
    <mergeCell ref="E18:F18"/>
    <mergeCell ref="C19:D19"/>
    <mergeCell ref="E19:F19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9" activeCellId="0" sqref="A9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0.87"/>
    <col collapsed="false" customWidth="true" hidden="false" outlineLevel="0" max="3" min="3" style="0" width="7.62"/>
    <col collapsed="false" customWidth="true" hidden="false" outlineLevel="0" max="4" min="4" style="0" width="19.75"/>
    <col collapsed="false" customWidth="true" hidden="false" outlineLevel="0" max="5" min="5" style="0" width="7.62"/>
    <col collapsed="false" customWidth="true" hidden="false" outlineLevel="0" max="6" min="6" style="0" width="12.75"/>
    <col collapsed="false" customWidth="true" hidden="false" outlineLevel="0" max="7" min="7" style="0" width="7.62"/>
    <col collapsed="false" customWidth="true" hidden="false" outlineLevel="0" max="8" min="8" style="0" width="19.13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236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237</v>
      </c>
      <c r="D5" s="14"/>
      <c r="E5" s="14" t="n">
        <v>1.5</v>
      </c>
      <c r="F5" s="14"/>
      <c r="G5" s="14" t="n">
        <v>2</v>
      </c>
      <c r="H5" s="14" t="s">
        <v>238</v>
      </c>
    </row>
    <row r="6" customFormat="false" ht="15" hidden="false" customHeight="false" outlineLevel="0" collapsed="false">
      <c r="A6" s="31"/>
      <c r="B6" s="31"/>
      <c r="C6" s="14" t="s">
        <v>239</v>
      </c>
      <c r="D6" s="14"/>
      <c r="E6" s="14" t="n">
        <v>2.3</v>
      </c>
      <c r="F6" s="14"/>
      <c r="G6" s="14" t="n">
        <v>2</v>
      </c>
      <c r="H6" s="14" t="s">
        <v>240</v>
      </c>
    </row>
    <row r="7" customFormat="false" ht="15" hidden="false" customHeight="false" outlineLevel="0" collapsed="false">
      <c r="A7" s="15" t="s">
        <v>241</v>
      </c>
      <c r="B7" s="15"/>
      <c r="C7" s="16" t="s">
        <v>242</v>
      </c>
      <c r="D7" s="16"/>
      <c r="E7" s="16" t="n">
        <v>2.3</v>
      </c>
      <c r="F7" s="16"/>
      <c r="G7" s="16" t="n">
        <v>2</v>
      </c>
      <c r="H7" s="16" t="n">
        <v>3</v>
      </c>
    </row>
    <row r="8" customFormat="false" ht="15" hidden="false" customHeight="false" outlineLevel="0" collapsed="false">
      <c r="A8" s="15" t="s">
        <v>31</v>
      </c>
      <c r="B8" s="15"/>
      <c r="C8" s="16" t="s">
        <v>237</v>
      </c>
      <c r="D8" s="16"/>
      <c r="E8" s="16" t="n">
        <v>1.5</v>
      </c>
      <c r="F8" s="16"/>
      <c r="G8" s="16" t="n">
        <v>2</v>
      </c>
      <c r="H8" s="16" t="n">
        <v>2</v>
      </c>
    </row>
    <row r="9" customFormat="false" ht="15" hidden="false" customHeight="false" outlineLevel="0" collapsed="false">
      <c r="A9" s="15" t="s">
        <v>33</v>
      </c>
      <c r="B9" s="15"/>
      <c r="C9" s="16" t="s">
        <v>237</v>
      </c>
      <c r="D9" s="16"/>
      <c r="E9" s="16" t="n">
        <v>1.5</v>
      </c>
      <c r="F9" s="16"/>
      <c r="G9" s="16" t="n">
        <v>2</v>
      </c>
      <c r="H9" s="16" t="n">
        <v>2</v>
      </c>
    </row>
    <row r="10" customFormat="false" ht="15" hidden="false" customHeight="false" outlineLevel="0" collapsed="false">
      <c r="A10" s="15" t="s">
        <v>243</v>
      </c>
      <c r="B10" s="15"/>
      <c r="C10" s="16" t="s">
        <v>237</v>
      </c>
      <c r="D10" s="16"/>
      <c r="E10" s="16" t="n">
        <v>1.5</v>
      </c>
      <c r="F10" s="16"/>
      <c r="G10" s="16" t="n">
        <v>2</v>
      </c>
      <c r="H10" s="16" t="n">
        <v>2</v>
      </c>
    </row>
    <row r="11" customFormat="false" ht="15" hidden="false" customHeight="false" outlineLevel="0" collapsed="false">
      <c r="A11" s="15" t="s">
        <v>244</v>
      </c>
      <c r="B11" s="15"/>
      <c r="C11" s="16" t="s">
        <v>239</v>
      </c>
      <c r="D11" s="16"/>
      <c r="E11" s="16" t="n">
        <v>2.3</v>
      </c>
      <c r="F11" s="16"/>
      <c r="G11" s="16" t="n">
        <v>1</v>
      </c>
      <c r="H11" s="16" t="n">
        <v>3</v>
      </c>
    </row>
    <row r="12" customFormat="false" ht="15" hidden="false" customHeight="false" outlineLevel="0" collapsed="false">
      <c r="A12" s="9" t="s">
        <v>95</v>
      </c>
      <c r="B12" s="9"/>
      <c r="C12" s="10" t="s">
        <v>242</v>
      </c>
      <c r="D12" s="10"/>
      <c r="E12" s="10" t="n">
        <v>2.3</v>
      </c>
      <c r="F12" s="10"/>
      <c r="G12" s="10" t="n">
        <v>1</v>
      </c>
      <c r="H12" s="10" t="n">
        <v>3</v>
      </c>
    </row>
    <row r="13" customFormat="false" ht="15" hidden="false" customHeight="false" outlineLevel="0" collapsed="false">
      <c r="A13" s="11" t="s">
        <v>72</v>
      </c>
      <c r="B13" s="11"/>
      <c r="C13" s="17" t="s">
        <v>239</v>
      </c>
      <c r="D13" s="17"/>
      <c r="E13" s="17" t="n">
        <v>2.3</v>
      </c>
      <c r="F13" s="17"/>
      <c r="G13" s="17" t="n">
        <v>1</v>
      </c>
      <c r="H13" s="17" t="n">
        <v>3</v>
      </c>
    </row>
    <row r="14" customFormat="false" ht="15" hidden="false" customHeight="false" outlineLevel="0" collapsed="false">
      <c r="A14" s="18" t="s">
        <v>44</v>
      </c>
      <c r="B14" s="18"/>
      <c r="C14" s="19" t="s">
        <v>239</v>
      </c>
      <c r="D14" s="19"/>
      <c r="E14" s="19" t="n">
        <v>2.3</v>
      </c>
      <c r="F14" s="19"/>
      <c r="G14" s="19" t="n">
        <v>1</v>
      </c>
      <c r="H14" s="19" t="n">
        <v>3</v>
      </c>
    </row>
    <row r="15" customFormat="false" ht="15" hidden="false" customHeight="false" outlineLevel="0" collapsed="false">
      <c r="A15" s="18"/>
      <c r="B15" s="18"/>
      <c r="C15" s="19" t="s">
        <v>245</v>
      </c>
      <c r="D15" s="19"/>
      <c r="E15" s="19" t="n">
        <v>1.5</v>
      </c>
      <c r="F15" s="19"/>
      <c r="G15" s="19" t="n">
        <v>1</v>
      </c>
      <c r="H15" s="19" t="n">
        <v>2</v>
      </c>
    </row>
    <row r="16" customFormat="false" ht="15" hidden="false" customHeight="false" outlineLevel="0" collapsed="false">
      <c r="A16" s="18" t="s">
        <v>71</v>
      </c>
      <c r="B16" s="18"/>
      <c r="C16" s="19" t="s">
        <v>246</v>
      </c>
      <c r="D16" s="19"/>
      <c r="E16" s="19" t="n">
        <v>1.5</v>
      </c>
      <c r="F16" s="19"/>
      <c r="G16" s="19" t="n">
        <v>1</v>
      </c>
      <c r="H16" s="19" t="n">
        <v>2</v>
      </c>
    </row>
    <row r="17" customFormat="false" ht="15" hidden="false" customHeight="false" outlineLevel="0" collapsed="false">
      <c r="A17" s="18" t="s">
        <v>247</v>
      </c>
      <c r="B17" s="18"/>
      <c r="C17" s="19" t="s">
        <v>248</v>
      </c>
      <c r="D17" s="19"/>
      <c r="E17" s="19" t="n">
        <v>1.5</v>
      </c>
      <c r="F17" s="19"/>
      <c r="G17" s="19" t="n">
        <v>1</v>
      </c>
      <c r="H17" s="19" t="n">
        <v>2</v>
      </c>
    </row>
    <row r="18" customFormat="false" ht="15" hidden="false" customHeight="false" outlineLevel="0" collapsed="false">
      <c r="C18" s="9" t="s">
        <v>19</v>
      </c>
      <c r="D18" s="9"/>
      <c r="E18" s="9" t="n">
        <f aca="false">SUM(E5:F17)</f>
        <v>24.3</v>
      </c>
      <c r="F18" s="9"/>
      <c r="G18" s="9"/>
      <c r="H18" s="9" t="n">
        <v>32</v>
      </c>
    </row>
    <row r="19" customFormat="false" ht="15" hidden="false" customHeight="false" outlineLevel="0" collapsed="false">
      <c r="C19" s="11" t="s">
        <v>20</v>
      </c>
      <c r="D19" s="11"/>
      <c r="E19" s="11" t="n">
        <f aca="false">SUM(E11:F17)</f>
        <v>13.7</v>
      </c>
      <c r="F19" s="11"/>
      <c r="G19" s="11"/>
      <c r="H19" s="11" t="n">
        <v>18</v>
      </c>
    </row>
    <row r="20" customFormat="false" ht="15" hidden="false" customHeight="false" outlineLevel="0" collapsed="false">
      <c r="C20" s="11" t="s">
        <v>21</v>
      </c>
      <c r="D20" s="11"/>
      <c r="E20" s="11" t="n">
        <f aca="false">SUM(E5:F10)</f>
        <v>10.6</v>
      </c>
      <c r="F20" s="11"/>
      <c r="G20" s="11"/>
      <c r="H20" s="11" t="n">
        <v>14</v>
      </c>
    </row>
    <row r="21" customFormat="false" ht="15" hidden="false" customHeight="false" outlineLevel="0" collapsed="false">
      <c r="B21" s="12"/>
    </row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  <row r="1002" customFormat="false" ht="15.75" hidden="false" customHeight="true" outlineLevel="0" collapsed="false"/>
    <row r="1003" customFormat="false" ht="15.75" hidden="false" customHeight="true" outlineLevel="0" collapsed="false"/>
    <row r="1004" customFormat="false" ht="15.75" hidden="false" customHeight="true" outlineLevel="0" collapsed="false"/>
  </sheetData>
  <mergeCells count="50">
    <mergeCell ref="A1:H1"/>
    <mergeCell ref="A2:B2"/>
    <mergeCell ref="C2:H2"/>
    <mergeCell ref="A3:H3"/>
    <mergeCell ref="A4:B4"/>
    <mergeCell ref="C4:D4"/>
    <mergeCell ref="E4:F4"/>
    <mergeCell ref="A5:B6"/>
    <mergeCell ref="C5:D5"/>
    <mergeCell ref="E5:F5"/>
    <mergeCell ref="C6:D6"/>
    <mergeCell ref="E6:F6"/>
    <mergeCell ref="A7:B7"/>
    <mergeCell ref="C7:D7"/>
    <mergeCell ref="E7:F7"/>
    <mergeCell ref="A8:B8"/>
    <mergeCell ref="C8:D8"/>
    <mergeCell ref="E8:F8"/>
    <mergeCell ref="A9:B9"/>
    <mergeCell ref="C9:D9"/>
    <mergeCell ref="E9:F9"/>
    <mergeCell ref="A10:B10"/>
    <mergeCell ref="C10:D10"/>
    <mergeCell ref="E10:F10"/>
    <mergeCell ref="A11:B11"/>
    <mergeCell ref="C11:D11"/>
    <mergeCell ref="E11:F11"/>
    <mergeCell ref="A12:B12"/>
    <mergeCell ref="C12:D12"/>
    <mergeCell ref="E12:F12"/>
    <mergeCell ref="A13:B13"/>
    <mergeCell ref="C13:D13"/>
    <mergeCell ref="E13:F13"/>
    <mergeCell ref="A14:B14"/>
    <mergeCell ref="C14:D14"/>
    <mergeCell ref="E14:F14"/>
    <mergeCell ref="C15:D15"/>
    <mergeCell ref="E15:F15"/>
    <mergeCell ref="A16:B16"/>
    <mergeCell ref="C16:D16"/>
    <mergeCell ref="E16:F16"/>
    <mergeCell ref="A17:B17"/>
    <mergeCell ref="C17:D17"/>
    <mergeCell ref="E17:F17"/>
    <mergeCell ref="C18:D18"/>
    <mergeCell ref="E18:F18"/>
    <mergeCell ref="C19:D19"/>
    <mergeCell ref="E19:F19"/>
    <mergeCell ref="C20:D20"/>
    <mergeCell ref="E20:F20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Q100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E19" activeCellId="0" sqref="E19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0.87"/>
    <col collapsed="false" customWidth="true" hidden="false" outlineLevel="0" max="3" min="3" style="0" width="7.62"/>
    <col collapsed="false" customWidth="true" hidden="false" outlineLevel="0" max="4" min="4" style="0" width="16.13"/>
    <col collapsed="false" customWidth="true" hidden="false" outlineLevel="0" max="5" min="5" style="0" width="9.26"/>
    <col collapsed="false" customWidth="true" hidden="false" outlineLevel="0" max="6" min="6" style="0" width="10.61"/>
    <col collapsed="false" customWidth="true" hidden="false" outlineLevel="0" max="7" min="7" style="0" width="10.87"/>
    <col collapsed="false" customWidth="true" hidden="false" outlineLevel="0" max="8" min="8" style="0" width="19.5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2"/>
      <c r="J1" s="12"/>
      <c r="K1" s="12"/>
    </row>
    <row r="2" customFormat="false" ht="15" hidden="false" customHeight="false" outlineLevel="0" collapsed="false">
      <c r="A2" s="2" t="s">
        <v>141</v>
      </c>
      <c r="B2" s="2"/>
      <c r="C2" s="3" t="s">
        <v>249</v>
      </c>
      <c r="D2" s="3"/>
      <c r="E2" s="3"/>
      <c r="F2" s="3"/>
      <c r="G2" s="3"/>
      <c r="H2" s="3"/>
      <c r="I2" s="12"/>
      <c r="J2" s="12"/>
      <c r="K2" s="12"/>
    </row>
    <row r="3" customFormat="false" ht="15" hidden="false" customHeight="false" outlineLevel="0" collapsed="false">
      <c r="A3" s="4" t="s">
        <v>3</v>
      </c>
      <c r="B3" s="4"/>
      <c r="C3" s="4"/>
      <c r="D3" s="4"/>
      <c r="E3" s="4"/>
      <c r="F3" s="4"/>
      <c r="G3" s="4"/>
      <c r="H3" s="4"/>
      <c r="I3" s="12"/>
      <c r="J3" s="12"/>
      <c r="K3" s="12"/>
    </row>
    <row r="4" customFormat="false" ht="15" hidden="false" customHeight="false" outlineLevel="0" collapsed="false">
      <c r="A4" s="5" t="s">
        <v>4</v>
      </c>
      <c r="B4" s="5"/>
      <c r="C4" s="5" t="s">
        <v>143</v>
      </c>
      <c r="D4" s="5"/>
      <c r="E4" s="5" t="s">
        <v>6</v>
      </c>
      <c r="F4" s="5"/>
      <c r="G4" s="5" t="s">
        <v>7</v>
      </c>
      <c r="H4" s="35" t="s">
        <v>8</v>
      </c>
      <c r="I4" s="12"/>
      <c r="J4" s="12"/>
      <c r="K4" s="12"/>
    </row>
    <row r="5" customFormat="false" ht="15" hidden="false" customHeight="false" outlineLevel="0" collapsed="false">
      <c r="A5" s="31" t="s">
        <v>9</v>
      </c>
      <c r="B5" s="31"/>
      <c r="C5" s="14" t="s">
        <v>250</v>
      </c>
      <c r="D5" s="14"/>
      <c r="E5" s="14" t="n">
        <v>3</v>
      </c>
      <c r="F5" s="14"/>
      <c r="G5" s="14" t="n">
        <v>1</v>
      </c>
      <c r="H5" s="14" t="s">
        <v>131</v>
      </c>
      <c r="I5" s="12"/>
      <c r="J5" s="12"/>
      <c r="K5" s="12"/>
    </row>
    <row r="6" customFormat="false" ht="15" hidden="false" customHeight="false" outlineLevel="0" collapsed="false">
      <c r="A6" s="31"/>
      <c r="B6" s="31"/>
      <c r="C6" s="14" t="s">
        <v>251</v>
      </c>
      <c r="D6" s="14"/>
      <c r="E6" s="14" t="n">
        <v>2</v>
      </c>
      <c r="F6" s="14"/>
      <c r="G6" s="14" t="n">
        <v>2</v>
      </c>
      <c r="H6" s="14" t="n">
        <v>3</v>
      </c>
      <c r="I6" s="12"/>
      <c r="J6" s="12"/>
      <c r="K6" s="12"/>
    </row>
    <row r="7" customFormat="false" ht="15" hidden="false" customHeight="false" outlineLevel="0" collapsed="false">
      <c r="A7" s="31"/>
      <c r="B7" s="31"/>
      <c r="C7" s="14" t="s">
        <v>252</v>
      </c>
      <c r="D7" s="14"/>
      <c r="E7" s="14" t="n">
        <v>3</v>
      </c>
      <c r="F7" s="14"/>
      <c r="G7" s="14" t="n">
        <v>2</v>
      </c>
      <c r="H7" s="14" t="n">
        <v>4</v>
      </c>
      <c r="I7" s="12"/>
      <c r="J7" s="12"/>
      <c r="K7" s="12"/>
    </row>
    <row r="8" customFormat="false" ht="15" hidden="false" customHeight="false" outlineLevel="0" collapsed="false">
      <c r="A8" s="36" t="s">
        <v>48</v>
      </c>
      <c r="B8" s="36"/>
      <c r="C8" s="37" t="s">
        <v>250</v>
      </c>
      <c r="D8" s="37"/>
      <c r="E8" s="37" t="n">
        <v>3</v>
      </c>
      <c r="F8" s="37"/>
      <c r="G8" s="37" t="n">
        <v>1</v>
      </c>
      <c r="H8" s="37" t="s">
        <v>253</v>
      </c>
      <c r="I8" s="23" t="s">
        <v>254</v>
      </c>
      <c r="J8" s="23"/>
      <c r="K8" s="23"/>
      <c r="L8" s="23"/>
      <c r="M8" s="23"/>
      <c r="N8" s="23"/>
      <c r="O8" s="23"/>
      <c r="P8" s="23"/>
      <c r="Q8" s="23"/>
    </row>
    <row r="9" customFormat="false" ht="15" hidden="false" customHeight="false" outlineLevel="0" collapsed="false">
      <c r="A9" s="36"/>
      <c r="B9" s="36"/>
      <c r="C9" s="37" t="s">
        <v>255</v>
      </c>
      <c r="D9" s="37"/>
      <c r="E9" s="37" t="n">
        <v>3.7</v>
      </c>
      <c r="F9" s="37"/>
      <c r="G9" s="37" t="n">
        <v>1</v>
      </c>
      <c r="H9" s="37" t="n">
        <v>5</v>
      </c>
      <c r="I9" s="12"/>
      <c r="J9" s="12"/>
      <c r="K9" s="12"/>
    </row>
    <row r="10" customFormat="false" ht="15" hidden="false" customHeight="false" outlineLevel="0" collapsed="false">
      <c r="A10" s="36"/>
      <c r="B10" s="36"/>
      <c r="C10" s="37" t="s">
        <v>256</v>
      </c>
      <c r="D10" s="37"/>
      <c r="E10" s="37" t="n">
        <v>1.5</v>
      </c>
      <c r="F10" s="37"/>
      <c r="G10" s="37" t="n">
        <v>2</v>
      </c>
      <c r="H10" s="37" t="n">
        <v>2</v>
      </c>
      <c r="I10" s="12"/>
      <c r="J10" s="12"/>
      <c r="K10" s="12"/>
    </row>
    <row r="11" customFormat="false" ht="15" hidden="false" customHeight="false" outlineLevel="0" collapsed="false">
      <c r="A11" s="9" t="s">
        <v>85</v>
      </c>
      <c r="B11" s="9"/>
      <c r="C11" s="10" t="s">
        <v>255</v>
      </c>
      <c r="D11" s="10"/>
      <c r="E11" s="10" t="n">
        <v>1.5</v>
      </c>
      <c r="F11" s="10"/>
      <c r="G11" s="10" t="s">
        <v>75</v>
      </c>
      <c r="H11" s="10" t="s">
        <v>257</v>
      </c>
      <c r="I11" s="12"/>
      <c r="J11" s="12"/>
      <c r="K11" s="12"/>
    </row>
    <row r="12" customFormat="false" ht="15" hidden="false" customHeight="false" outlineLevel="0" collapsed="false">
      <c r="A12" s="12"/>
      <c r="B12" s="12"/>
      <c r="C12" s="9" t="s">
        <v>19</v>
      </c>
      <c r="D12" s="9"/>
      <c r="E12" s="9" t="n">
        <f aca="false">SUM(E5:F11)+6+1.5</f>
        <v>25.2</v>
      </c>
      <c r="F12" s="9"/>
      <c r="G12" s="9"/>
      <c r="H12" s="9" t="n">
        <v>36</v>
      </c>
      <c r="I12" s="12"/>
      <c r="J12" s="12"/>
      <c r="K12" s="12"/>
    </row>
    <row r="13" customFormat="false" ht="15" hidden="false" customHeight="false" outlineLevel="0" collapsed="false">
      <c r="A13" s="12"/>
      <c r="B13" s="12"/>
      <c r="C13" s="39" t="s">
        <v>20</v>
      </c>
      <c r="D13" s="39"/>
      <c r="E13" s="39" t="n">
        <f aca="false">SUM(E5+E8+E9+E11)+6</f>
        <v>17.2</v>
      </c>
      <c r="F13" s="39"/>
      <c r="G13" s="39"/>
      <c r="H13" s="39" t="n">
        <v>21</v>
      </c>
      <c r="I13" s="12"/>
      <c r="J13" s="12"/>
      <c r="K13" s="12"/>
    </row>
    <row r="14" customFormat="false" ht="15" hidden="false" customHeight="false" outlineLevel="0" collapsed="false">
      <c r="A14" s="12"/>
      <c r="B14" s="12"/>
      <c r="C14" s="39" t="s">
        <v>21</v>
      </c>
      <c r="D14" s="39"/>
      <c r="E14" s="39" t="n">
        <f aca="false">SUM(E6+E7+E10+E11)</f>
        <v>8</v>
      </c>
      <c r="F14" s="39"/>
      <c r="G14" s="39"/>
      <c r="H14" s="39" t="n">
        <v>15</v>
      </c>
      <c r="I14" s="12"/>
      <c r="J14" s="12"/>
      <c r="K14" s="12"/>
    </row>
    <row r="15" customFormat="false" ht="15" hidden="false" customHeight="false" outlineLevel="0" collapsed="false">
      <c r="A15" s="12"/>
      <c r="B15" s="33"/>
      <c r="C15" s="12"/>
      <c r="D15" s="12"/>
      <c r="E15" s="12"/>
      <c r="F15" s="12"/>
      <c r="G15" s="12"/>
      <c r="H15" s="12"/>
      <c r="I15" s="12"/>
      <c r="J15" s="12"/>
      <c r="K15" s="12"/>
    </row>
    <row r="16" customFormat="false" ht="15" hidden="false" customHeight="false" outlineLevel="0" collapsed="false">
      <c r="A16" s="12"/>
      <c r="B16" s="12"/>
      <c r="C16" s="12"/>
      <c r="D16" s="12"/>
      <c r="E16" s="23" t="s">
        <v>154</v>
      </c>
      <c r="F16" s="23"/>
      <c r="G16" s="23"/>
      <c r="H16" s="23"/>
      <c r="I16" s="12"/>
      <c r="J16" s="12"/>
      <c r="K16" s="12"/>
    </row>
    <row r="17" customFormat="false" ht="15" hidden="false" customHeight="false" outlineLevel="0" collapsed="false">
      <c r="B17" s="34"/>
    </row>
    <row r="18" customFormat="false" ht="15" hidden="false" customHeight="false" outlineLevel="0" collapsed="false">
      <c r="E18" s="23"/>
      <c r="F18" s="23"/>
      <c r="G18" s="23"/>
      <c r="H18" s="23"/>
    </row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</sheetData>
  <mergeCells count="33">
    <mergeCell ref="A1:H1"/>
    <mergeCell ref="A2:B2"/>
    <mergeCell ref="C2:H2"/>
    <mergeCell ref="A3:H3"/>
    <mergeCell ref="A4:B4"/>
    <mergeCell ref="C4:D4"/>
    <mergeCell ref="E4:F4"/>
    <mergeCell ref="A5:B7"/>
    <mergeCell ref="C5:D5"/>
    <mergeCell ref="E5:F5"/>
    <mergeCell ref="C6:D6"/>
    <mergeCell ref="E6:F6"/>
    <mergeCell ref="C7:D7"/>
    <mergeCell ref="E7:F7"/>
    <mergeCell ref="A8:B10"/>
    <mergeCell ref="C8:D8"/>
    <mergeCell ref="E8:F8"/>
    <mergeCell ref="I8:Q8"/>
    <mergeCell ref="C9:D9"/>
    <mergeCell ref="E9:F9"/>
    <mergeCell ref="C10:D10"/>
    <mergeCell ref="E10:F10"/>
    <mergeCell ref="A11:B11"/>
    <mergeCell ref="C11:D11"/>
    <mergeCell ref="E11:F11"/>
    <mergeCell ref="C12:D12"/>
    <mergeCell ref="E12:F12"/>
    <mergeCell ref="C13:D13"/>
    <mergeCell ref="E13:F13"/>
    <mergeCell ref="C14:D14"/>
    <mergeCell ref="E14:F14"/>
    <mergeCell ref="E16:H16"/>
    <mergeCell ref="E18:H18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N100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2.37"/>
    <col collapsed="false" customWidth="true" hidden="false" outlineLevel="0" max="3" min="3" style="0" width="7.62"/>
    <col collapsed="false" customWidth="true" hidden="false" outlineLevel="0" max="4" min="4" style="0" width="16"/>
    <col collapsed="false" customWidth="true" hidden="false" outlineLevel="0" max="5" min="5" style="0" width="7.62"/>
    <col collapsed="false" customWidth="true" hidden="false" outlineLevel="0" max="6" min="6" style="0" width="12.25"/>
    <col collapsed="false" customWidth="true" hidden="false" outlineLevel="0" max="7" min="7" style="0" width="12.38"/>
    <col collapsed="false" customWidth="true" hidden="false" outlineLevel="0" max="8" min="8" style="0" width="20.13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258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259</v>
      </c>
      <c r="D5" s="14"/>
      <c r="E5" s="14" t="n">
        <v>1.5</v>
      </c>
      <c r="F5" s="14"/>
      <c r="G5" s="14" t="n">
        <v>1</v>
      </c>
      <c r="H5" s="14" t="n">
        <v>2</v>
      </c>
    </row>
    <row r="6" customFormat="false" ht="15" hidden="false" customHeight="false" outlineLevel="0" collapsed="false">
      <c r="A6" s="15" t="s">
        <v>31</v>
      </c>
      <c r="B6" s="15"/>
      <c r="C6" s="16" t="s">
        <v>260</v>
      </c>
      <c r="D6" s="16"/>
      <c r="E6" s="16" t="n">
        <v>3</v>
      </c>
      <c r="F6" s="16"/>
      <c r="G6" s="16" t="n">
        <v>1</v>
      </c>
      <c r="H6" s="16" t="n">
        <v>4</v>
      </c>
    </row>
    <row r="7" customFormat="false" ht="15" hidden="false" customHeight="false" outlineLevel="0" collapsed="false">
      <c r="A7" s="15"/>
      <c r="B7" s="15"/>
      <c r="C7" s="16" t="s">
        <v>261</v>
      </c>
      <c r="D7" s="16"/>
      <c r="E7" s="16" t="n">
        <v>1.5</v>
      </c>
      <c r="F7" s="16"/>
      <c r="G7" s="16" t="n">
        <v>1</v>
      </c>
      <c r="H7" s="16" t="n">
        <v>2</v>
      </c>
    </row>
    <row r="8" customFormat="false" ht="15" hidden="false" customHeight="false" outlineLevel="0" collapsed="false">
      <c r="A8" s="15"/>
      <c r="B8" s="15"/>
      <c r="C8" s="16" t="s">
        <v>262</v>
      </c>
      <c r="D8" s="16"/>
      <c r="E8" s="16" t="s">
        <v>263</v>
      </c>
      <c r="F8" s="16"/>
      <c r="G8" s="16" t="n">
        <v>2</v>
      </c>
      <c r="H8" s="16" t="n">
        <v>4</v>
      </c>
    </row>
    <row r="9" customFormat="false" ht="15" hidden="false" customHeight="false" outlineLevel="0" collapsed="false">
      <c r="A9" s="15"/>
      <c r="B9" s="15"/>
      <c r="C9" s="16" t="s">
        <v>264</v>
      </c>
      <c r="D9" s="16"/>
      <c r="E9" s="16" t="s">
        <v>265</v>
      </c>
      <c r="F9" s="16"/>
      <c r="G9" s="16" t="n">
        <v>2</v>
      </c>
      <c r="H9" s="16" t="s">
        <v>238</v>
      </c>
      <c r="J9" s="42" t="s">
        <v>266</v>
      </c>
      <c r="K9" s="42"/>
      <c r="L9" s="42"/>
      <c r="M9" s="42"/>
      <c r="N9" s="42"/>
    </row>
    <row r="10" customFormat="false" ht="15" hidden="false" customHeight="false" outlineLevel="0" collapsed="false">
      <c r="A10" s="15"/>
      <c r="B10" s="15"/>
      <c r="C10" s="16" t="s">
        <v>267</v>
      </c>
      <c r="D10" s="16"/>
      <c r="E10" s="16" t="n">
        <v>3</v>
      </c>
      <c r="F10" s="16"/>
      <c r="G10" s="16" t="n">
        <v>2</v>
      </c>
      <c r="H10" s="16" t="n">
        <v>4</v>
      </c>
    </row>
    <row r="11" customFormat="false" ht="15" hidden="false" customHeight="false" outlineLevel="0" collapsed="false">
      <c r="A11" s="9" t="s">
        <v>126</v>
      </c>
      <c r="B11" s="9"/>
      <c r="C11" s="10" t="s">
        <v>268</v>
      </c>
      <c r="D11" s="10"/>
      <c r="E11" s="10" t="n">
        <v>0.83</v>
      </c>
      <c r="F11" s="10"/>
      <c r="G11" s="10" t="s">
        <v>75</v>
      </c>
      <c r="H11" s="10" t="n">
        <v>1</v>
      </c>
    </row>
    <row r="12" customFormat="false" ht="15" hidden="false" customHeight="false" outlineLevel="0" collapsed="false">
      <c r="A12" s="11" t="s">
        <v>34</v>
      </c>
      <c r="B12" s="11"/>
      <c r="C12" s="17" t="s">
        <v>269</v>
      </c>
      <c r="D12" s="17"/>
      <c r="E12" s="17" t="n">
        <v>1.5</v>
      </c>
      <c r="F12" s="17"/>
      <c r="G12" s="17" t="n">
        <v>1</v>
      </c>
      <c r="H12" s="17" t="n">
        <v>2</v>
      </c>
    </row>
    <row r="13" customFormat="false" ht="15" hidden="false" customHeight="false" outlineLevel="0" collapsed="false">
      <c r="A13" s="11" t="s">
        <v>33</v>
      </c>
      <c r="B13" s="11"/>
      <c r="C13" s="17" t="s">
        <v>269</v>
      </c>
      <c r="D13" s="17"/>
      <c r="E13" s="17" t="n">
        <v>1.5</v>
      </c>
      <c r="F13" s="17"/>
      <c r="G13" s="17" t="n">
        <v>1</v>
      </c>
      <c r="H13" s="17" t="n">
        <v>2</v>
      </c>
    </row>
    <row r="14" customFormat="false" ht="15" hidden="false" customHeight="false" outlineLevel="0" collapsed="false">
      <c r="C14" s="9" t="s">
        <v>19</v>
      </c>
      <c r="D14" s="9"/>
      <c r="E14" s="9" t="n">
        <v>17.33</v>
      </c>
      <c r="F14" s="9"/>
      <c r="G14" s="9"/>
      <c r="H14" s="9" t="n">
        <v>25</v>
      </c>
    </row>
    <row r="15" customFormat="false" ht="15" hidden="false" customHeight="false" outlineLevel="0" collapsed="false">
      <c r="C15" s="11" t="s">
        <v>20</v>
      </c>
      <c r="D15" s="11"/>
      <c r="E15" s="11" t="n">
        <v>9.33</v>
      </c>
      <c r="F15" s="11"/>
      <c r="G15" s="11"/>
      <c r="H15" s="11" t="n">
        <v>13</v>
      </c>
    </row>
    <row r="16" customFormat="false" ht="15" hidden="false" customHeight="false" outlineLevel="0" collapsed="false">
      <c r="C16" s="11" t="s">
        <v>21</v>
      </c>
      <c r="D16" s="11"/>
      <c r="E16" s="11" t="n">
        <v>8.33</v>
      </c>
      <c r="F16" s="11"/>
      <c r="G16" s="11"/>
      <c r="H16" s="11" t="n">
        <v>12</v>
      </c>
    </row>
    <row r="17" customFormat="false" ht="15" hidden="false" customHeight="false" outlineLevel="0" collapsed="false">
      <c r="B17" s="34"/>
    </row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</sheetData>
  <mergeCells count="37">
    <mergeCell ref="A1:H1"/>
    <mergeCell ref="A2:B2"/>
    <mergeCell ref="C2:H2"/>
    <mergeCell ref="A3:H3"/>
    <mergeCell ref="A4:B4"/>
    <mergeCell ref="C4:D4"/>
    <mergeCell ref="E4:F4"/>
    <mergeCell ref="A5:B5"/>
    <mergeCell ref="C5:D5"/>
    <mergeCell ref="E5:F5"/>
    <mergeCell ref="A6:B10"/>
    <mergeCell ref="C6:D6"/>
    <mergeCell ref="E6:F6"/>
    <mergeCell ref="C7:D7"/>
    <mergeCell ref="E7:F7"/>
    <mergeCell ref="C8:D8"/>
    <mergeCell ref="E8:F8"/>
    <mergeCell ref="C9:D9"/>
    <mergeCell ref="E9:F9"/>
    <mergeCell ref="J9:N9"/>
    <mergeCell ref="C10:D10"/>
    <mergeCell ref="E10:F10"/>
    <mergeCell ref="A11:B11"/>
    <mergeCell ref="C11:D11"/>
    <mergeCell ref="E11:F11"/>
    <mergeCell ref="A12:B12"/>
    <mergeCell ref="C12:D12"/>
    <mergeCell ref="E12:F12"/>
    <mergeCell ref="A13:B13"/>
    <mergeCell ref="C13:D13"/>
    <mergeCell ref="E13:F13"/>
    <mergeCell ref="C14:D14"/>
    <mergeCell ref="E14:F14"/>
    <mergeCell ref="C15:D15"/>
    <mergeCell ref="E15:F15"/>
    <mergeCell ref="C16:D16"/>
    <mergeCell ref="E16:F16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999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E8" activeCellId="0" sqref="E8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1"/>
    <col collapsed="false" customWidth="true" hidden="false" outlineLevel="0" max="3" min="3" style="0" width="7.62"/>
    <col collapsed="false" customWidth="true" hidden="false" outlineLevel="0" max="4" min="4" style="0" width="30.87"/>
    <col collapsed="false" customWidth="true" hidden="false" outlineLevel="0" max="5" min="5" style="0" width="7.62"/>
    <col collapsed="false" customWidth="true" hidden="false" outlineLevel="0" max="6" min="6" style="0" width="13.13"/>
    <col collapsed="false" customWidth="true" hidden="false" outlineLevel="0" max="7" min="7" style="0" width="7.62"/>
    <col collapsed="false" customWidth="true" hidden="false" outlineLevel="0" max="8" min="8" style="0" width="19.5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141</v>
      </c>
      <c r="B2" s="2"/>
      <c r="C2" s="3" t="s">
        <v>270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143</v>
      </c>
      <c r="D4" s="5"/>
      <c r="E4" s="5" t="s">
        <v>6</v>
      </c>
      <c r="F4" s="5"/>
      <c r="G4" s="5" t="s">
        <v>7</v>
      </c>
      <c r="H4" s="35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271</v>
      </c>
      <c r="D5" s="14"/>
      <c r="E5" s="14" t="n">
        <v>1.5</v>
      </c>
      <c r="F5" s="14"/>
      <c r="G5" s="14" t="n">
        <v>1</v>
      </c>
      <c r="H5" s="14" t="n">
        <v>2</v>
      </c>
    </row>
    <row r="6" customFormat="false" ht="15" hidden="false" customHeight="false" outlineLevel="0" collapsed="false">
      <c r="A6" s="74" t="s">
        <v>272</v>
      </c>
      <c r="B6" s="74"/>
      <c r="C6" s="10" t="s">
        <v>273</v>
      </c>
      <c r="D6" s="10"/>
      <c r="E6" s="10" t="n">
        <v>4.5</v>
      </c>
      <c r="F6" s="10"/>
      <c r="G6" s="10" t="n">
        <v>1</v>
      </c>
      <c r="H6" s="10" t="n">
        <v>6</v>
      </c>
    </row>
    <row r="7" customFormat="false" ht="15" hidden="false" customHeight="false" outlineLevel="0" collapsed="false">
      <c r="A7" s="74"/>
      <c r="B7" s="74"/>
      <c r="C7" s="10" t="s">
        <v>274</v>
      </c>
      <c r="D7" s="10"/>
      <c r="E7" s="10" t="n">
        <v>1.5</v>
      </c>
      <c r="F7" s="10"/>
      <c r="G7" s="10" t="n">
        <v>1</v>
      </c>
      <c r="H7" s="10" t="n">
        <v>2</v>
      </c>
    </row>
    <row r="8" customFormat="false" ht="15" hidden="false" customHeight="false" outlineLevel="0" collapsed="false">
      <c r="A8" s="74"/>
      <c r="B8" s="74"/>
      <c r="C8" s="10" t="s">
        <v>275</v>
      </c>
      <c r="D8" s="10"/>
      <c r="E8" s="10" t="n">
        <v>1.5</v>
      </c>
      <c r="F8" s="10"/>
      <c r="G8" s="10" t="n">
        <v>1</v>
      </c>
      <c r="H8" s="10" t="n">
        <v>2</v>
      </c>
    </row>
    <row r="9" customFormat="false" ht="15" hidden="false" customHeight="false" outlineLevel="0" collapsed="false">
      <c r="A9" s="74"/>
      <c r="B9" s="74"/>
      <c r="C9" s="10" t="s">
        <v>276</v>
      </c>
      <c r="D9" s="10"/>
      <c r="E9" s="10" t="n">
        <v>1.5</v>
      </c>
      <c r="F9" s="10"/>
      <c r="G9" s="10" t="n">
        <v>1</v>
      </c>
      <c r="H9" s="10" t="n">
        <v>2</v>
      </c>
    </row>
    <row r="10" customFormat="false" ht="15" hidden="false" customHeight="false" outlineLevel="0" collapsed="false">
      <c r="A10" s="74"/>
      <c r="B10" s="74"/>
      <c r="C10" s="10" t="s">
        <v>271</v>
      </c>
      <c r="D10" s="10"/>
      <c r="E10" s="10" t="n">
        <v>1.5</v>
      </c>
      <c r="F10" s="10"/>
      <c r="G10" s="10" t="n">
        <v>2</v>
      </c>
      <c r="H10" s="10" t="n">
        <v>2</v>
      </c>
    </row>
    <row r="11" customFormat="false" ht="15" hidden="false" customHeight="false" outlineLevel="0" collapsed="false">
      <c r="A11" s="74"/>
      <c r="B11" s="74"/>
      <c r="C11" s="10" t="s">
        <v>277</v>
      </c>
      <c r="D11" s="10"/>
      <c r="E11" s="10" t="n">
        <v>1.5</v>
      </c>
      <c r="F11" s="10"/>
      <c r="G11" s="10" t="n">
        <v>2</v>
      </c>
      <c r="H11" s="10" t="n">
        <v>2</v>
      </c>
    </row>
    <row r="12" customFormat="false" ht="15" hidden="false" customHeight="false" outlineLevel="0" collapsed="false">
      <c r="A12" s="74"/>
      <c r="B12" s="74"/>
      <c r="C12" s="10" t="s">
        <v>278</v>
      </c>
      <c r="D12" s="10"/>
      <c r="E12" s="10" t="n">
        <v>3</v>
      </c>
      <c r="F12" s="10"/>
      <c r="G12" s="10" t="n">
        <v>2</v>
      </c>
      <c r="H12" s="10" t="n">
        <v>4</v>
      </c>
    </row>
    <row r="13" customFormat="false" ht="15" hidden="false" customHeight="false" outlineLevel="0" collapsed="false">
      <c r="A13" s="74"/>
      <c r="B13" s="74"/>
      <c r="C13" s="10" t="s">
        <v>276</v>
      </c>
      <c r="D13" s="10"/>
      <c r="E13" s="10" t="n">
        <v>1.5</v>
      </c>
      <c r="F13" s="10"/>
      <c r="G13" s="10" t="n">
        <v>2</v>
      </c>
      <c r="H13" s="10" t="n">
        <v>2</v>
      </c>
    </row>
    <row r="14" customFormat="false" ht="15" hidden="false" customHeight="false" outlineLevel="0" collapsed="false">
      <c r="A14" s="12"/>
      <c r="B14" s="12"/>
      <c r="C14" s="9" t="s">
        <v>19</v>
      </c>
      <c r="D14" s="9"/>
      <c r="E14" s="9" t="n">
        <f aca="false">SUM(E5:F13)</f>
        <v>18</v>
      </c>
      <c r="F14" s="9"/>
      <c r="G14" s="9"/>
      <c r="H14" s="9" t="n">
        <v>24</v>
      </c>
    </row>
    <row r="15" customFormat="false" ht="15" hidden="false" customHeight="false" outlineLevel="0" collapsed="false">
      <c r="A15" s="12"/>
      <c r="B15" s="12"/>
      <c r="C15" s="39" t="s">
        <v>20</v>
      </c>
      <c r="D15" s="39"/>
      <c r="E15" s="39" t="n">
        <f aca="false">SUM(E5+E6+E7+E8+E9)</f>
        <v>10.5</v>
      </c>
      <c r="F15" s="39"/>
      <c r="G15" s="39"/>
      <c r="H15" s="39" t="n">
        <v>14</v>
      </c>
    </row>
    <row r="16" customFormat="false" ht="15" hidden="false" customHeight="false" outlineLevel="0" collapsed="false">
      <c r="A16" s="12"/>
      <c r="B16" s="12"/>
      <c r="C16" s="39" t="s">
        <v>21</v>
      </c>
      <c r="D16" s="39"/>
      <c r="E16" s="39" t="n">
        <f aca="false">SUM(E10:F13)</f>
        <v>7.5</v>
      </c>
      <c r="F16" s="39"/>
      <c r="G16" s="39"/>
      <c r="H16" s="39" t="n">
        <v>10</v>
      </c>
    </row>
    <row r="17" customFormat="false" ht="15" hidden="false" customHeight="false" outlineLevel="0" collapsed="false">
      <c r="B17" s="12"/>
    </row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</sheetData>
  <mergeCells count="33">
    <mergeCell ref="A1:H1"/>
    <mergeCell ref="A2:B2"/>
    <mergeCell ref="C2:H2"/>
    <mergeCell ref="A3:H3"/>
    <mergeCell ref="A4:B4"/>
    <mergeCell ref="C4:D4"/>
    <mergeCell ref="E4:F4"/>
    <mergeCell ref="A5:B5"/>
    <mergeCell ref="C5:D5"/>
    <mergeCell ref="E5:F5"/>
    <mergeCell ref="A6:B13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F20" activeCellId="0" sqref="F20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0.62"/>
    <col collapsed="false" customWidth="true" hidden="false" outlineLevel="0" max="3" min="3" style="0" width="7.62"/>
    <col collapsed="false" customWidth="true" hidden="false" outlineLevel="0" max="4" min="4" style="0" width="16.62"/>
    <col collapsed="false" customWidth="true" hidden="false" outlineLevel="0" max="5" min="5" style="0" width="7.62"/>
    <col collapsed="false" customWidth="true" hidden="false" outlineLevel="0" max="6" min="6" style="0" width="13.37"/>
    <col collapsed="false" customWidth="true" hidden="false" outlineLevel="0" max="7" min="7" style="0" width="11.25"/>
    <col collapsed="false" customWidth="true" hidden="false" outlineLevel="0" max="8" min="8" style="0" width="19.13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279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31" t="s">
        <v>9</v>
      </c>
      <c r="B5" s="31"/>
      <c r="C5" s="14" t="s">
        <v>280</v>
      </c>
      <c r="D5" s="14"/>
      <c r="E5" s="14" t="n">
        <v>3</v>
      </c>
      <c r="F5" s="14"/>
      <c r="G5" s="14" t="n">
        <v>1</v>
      </c>
      <c r="H5" s="14" t="s">
        <v>131</v>
      </c>
    </row>
    <row r="6" customFormat="false" ht="15" hidden="false" customHeight="false" outlineLevel="0" collapsed="false">
      <c r="A6" s="15" t="s">
        <v>71</v>
      </c>
      <c r="B6" s="15"/>
      <c r="C6" s="16" t="s">
        <v>280</v>
      </c>
      <c r="D6" s="16"/>
      <c r="E6" s="16" t="n">
        <v>3</v>
      </c>
      <c r="F6" s="16"/>
      <c r="G6" s="16" t="n">
        <v>1</v>
      </c>
      <c r="H6" s="16" t="s">
        <v>131</v>
      </c>
    </row>
    <row r="7" customFormat="false" ht="15" hidden="false" customHeight="false" outlineLevel="0" collapsed="false">
      <c r="A7" s="15"/>
      <c r="B7" s="15"/>
      <c r="C7" s="16" t="s">
        <v>281</v>
      </c>
      <c r="D7" s="16"/>
      <c r="E7" s="16" t="n">
        <v>3</v>
      </c>
      <c r="F7" s="16"/>
      <c r="G7" s="16" t="n">
        <v>1</v>
      </c>
      <c r="H7" s="16" t="n">
        <v>4</v>
      </c>
    </row>
    <row r="8" customFormat="false" ht="15" hidden="false" customHeight="false" outlineLevel="0" collapsed="false">
      <c r="A8" s="15"/>
      <c r="B8" s="15"/>
      <c r="C8" s="16" t="s">
        <v>282</v>
      </c>
      <c r="D8" s="16"/>
      <c r="E8" s="16" t="n">
        <v>1.5</v>
      </c>
      <c r="F8" s="16"/>
      <c r="G8" s="16" t="n">
        <v>2</v>
      </c>
      <c r="H8" s="16" t="n">
        <v>2</v>
      </c>
    </row>
    <row r="9" customFormat="false" ht="15" hidden="false" customHeight="false" outlineLevel="0" collapsed="false">
      <c r="A9" s="15"/>
      <c r="B9" s="15"/>
      <c r="C9" s="16" t="s">
        <v>283</v>
      </c>
      <c r="D9" s="16"/>
      <c r="E9" s="16" t="n">
        <v>1.5</v>
      </c>
      <c r="F9" s="16"/>
      <c r="G9" s="16" t="n">
        <v>2</v>
      </c>
      <c r="H9" s="16" t="n">
        <v>2</v>
      </c>
    </row>
    <row r="10" customFormat="false" ht="15" hidden="false" customHeight="false" outlineLevel="0" collapsed="false">
      <c r="A10" s="9" t="s">
        <v>247</v>
      </c>
      <c r="B10" s="9"/>
      <c r="C10" s="10" t="s">
        <v>280</v>
      </c>
      <c r="D10" s="10"/>
      <c r="E10" s="10" t="n">
        <v>3</v>
      </c>
      <c r="F10" s="10"/>
      <c r="G10" s="10" t="n">
        <v>1</v>
      </c>
      <c r="H10" s="10" t="s">
        <v>131</v>
      </c>
    </row>
    <row r="11" customFormat="false" ht="15" hidden="false" customHeight="false" outlineLevel="0" collapsed="false">
      <c r="A11" s="11" t="s">
        <v>179</v>
      </c>
      <c r="B11" s="11"/>
      <c r="C11" s="17" t="s">
        <v>284</v>
      </c>
      <c r="D11" s="17"/>
      <c r="E11" s="17" t="n">
        <v>1.5</v>
      </c>
      <c r="F11" s="17"/>
      <c r="G11" s="17" t="n">
        <v>1</v>
      </c>
      <c r="H11" s="17" t="n">
        <v>2</v>
      </c>
    </row>
    <row r="12" customFormat="false" ht="15" hidden="false" customHeight="false" outlineLevel="0" collapsed="false">
      <c r="A12" s="11"/>
      <c r="B12" s="11"/>
      <c r="C12" s="17" t="s">
        <v>284</v>
      </c>
      <c r="D12" s="17"/>
      <c r="E12" s="17" t="n">
        <v>1.5</v>
      </c>
      <c r="F12" s="17"/>
      <c r="G12" s="17" t="n">
        <v>2</v>
      </c>
      <c r="H12" s="17" t="n">
        <v>2</v>
      </c>
    </row>
    <row r="13" customFormat="false" ht="15" hidden="false" customHeight="false" outlineLevel="0" collapsed="false">
      <c r="A13" s="75" t="s">
        <v>116</v>
      </c>
      <c r="B13" s="75"/>
      <c r="C13" s="17" t="s">
        <v>285</v>
      </c>
      <c r="D13" s="17"/>
      <c r="E13" s="17" t="n">
        <v>3</v>
      </c>
      <c r="F13" s="17"/>
      <c r="G13" s="17" t="n">
        <v>2</v>
      </c>
      <c r="H13" s="17" t="n">
        <v>4</v>
      </c>
    </row>
    <row r="14" customFormat="false" ht="15" hidden="false" customHeight="false" outlineLevel="0" collapsed="false">
      <c r="C14" s="46" t="s">
        <v>19</v>
      </c>
      <c r="D14" s="46"/>
      <c r="E14" s="46" t="n">
        <f aca="false">SUM(E5:F13)</f>
        <v>21</v>
      </c>
      <c r="F14" s="46"/>
      <c r="G14" s="46"/>
      <c r="H14" s="46" t="n">
        <v>18</v>
      </c>
    </row>
    <row r="15" customFormat="false" ht="15" hidden="false" customHeight="false" outlineLevel="0" collapsed="false">
      <c r="C15" s="46" t="s">
        <v>20</v>
      </c>
      <c r="D15" s="46"/>
      <c r="E15" s="46" t="n">
        <f aca="false">SUM(E5+E6+E7+E10+E11)</f>
        <v>13.5</v>
      </c>
      <c r="F15" s="46"/>
      <c r="G15" s="46"/>
      <c r="H15" s="46" t="n">
        <v>18</v>
      </c>
    </row>
    <row r="16" customFormat="false" ht="15" hidden="false" customHeight="false" outlineLevel="0" collapsed="false">
      <c r="C16" s="46" t="s">
        <v>21</v>
      </c>
      <c r="D16" s="46"/>
      <c r="E16" s="46" t="n">
        <v>7.5</v>
      </c>
      <c r="F16" s="46"/>
      <c r="G16" s="46"/>
      <c r="H16" s="46" t="n">
        <v>10</v>
      </c>
    </row>
    <row r="17" customFormat="false" ht="15" hidden="false" customHeight="false" outlineLevel="0" collapsed="false">
      <c r="B17" s="34"/>
    </row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  <row r="1001" customFormat="false" ht="15.75" hidden="false" customHeight="true" outlineLevel="0" collapsed="false"/>
    <row r="1002" customFormat="false" ht="15.75" hidden="false" customHeight="true" outlineLevel="0" collapsed="false"/>
    <row r="1003" customFormat="false" ht="15.75" hidden="false" customHeight="true" outlineLevel="0" collapsed="false"/>
  </sheetData>
  <mergeCells count="36">
    <mergeCell ref="A1:H1"/>
    <mergeCell ref="A2:B2"/>
    <mergeCell ref="C2:H2"/>
    <mergeCell ref="A3:H3"/>
    <mergeCell ref="A4:B4"/>
    <mergeCell ref="C4:D4"/>
    <mergeCell ref="E4:F4"/>
    <mergeCell ref="A5:B5"/>
    <mergeCell ref="C5:D5"/>
    <mergeCell ref="E5:F5"/>
    <mergeCell ref="A6:B9"/>
    <mergeCell ref="C6:D6"/>
    <mergeCell ref="E6:F6"/>
    <mergeCell ref="C7:D7"/>
    <mergeCell ref="E7:F7"/>
    <mergeCell ref="C8:D8"/>
    <mergeCell ref="E8:F8"/>
    <mergeCell ref="C9:D9"/>
    <mergeCell ref="E9:F9"/>
    <mergeCell ref="A10:B10"/>
    <mergeCell ref="C10:D10"/>
    <mergeCell ref="E10:F10"/>
    <mergeCell ref="A11:B12"/>
    <mergeCell ref="C11:D11"/>
    <mergeCell ref="E11:F11"/>
    <mergeCell ref="C12:D12"/>
    <mergeCell ref="E12:F12"/>
    <mergeCell ref="A13:B13"/>
    <mergeCell ref="C13:D13"/>
    <mergeCell ref="E13:F13"/>
    <mergeCell ref="C14:D14"/>
    <mergeCell ref="E14:F14"/>
    <mergeCell ref="C15:D15"/>
    <mergeCell ref="E15:F15"/>
    <mergeCell ref="C16:D16"/>
    <mergeCell ref="E16:F16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2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E19" activeCellId="0" sqref="E19"/>
    </sheetView>
  </sheetViews>
  <sheetFormatPr defaultRowHeight="14.25" zeroHeight="false" outlineLevelRow="0" outlineLevelCol="0"/>
  <cols>
    <col collapsed="false" customWidth="true" hidden="false" outlineLevel="0" max="1" min="1" style="0" width="8.6"/>
    <col collapsed="false" customWidth="true" hidden="false" outlineLevel="0" max="2" min="2" style="0" width="27.12"/>
    <col collapsed="false" customWidth="true" hidden="false" outlineLevel="0" max="3" min="3" style="0" width="8.6"/>
    <col collapsed="false" customWidth="true" hidden="false" outlineLevel="0" max="4" min="4" style="0" width="12.63"/>
    <col collapsed="false" customWidth="true" hidden="false" outlineLevel="0" max="5" min="5" style="0" width="8.6"/>
    <col collapsed="false" customWidth="true" hidden="false" outlineLevel="0" max="6" min="6" style="0" width="13.75"/>
    <col collapsed="false" customWidth="true" hidden="false" outlineLevel="0" max="7" min="7" style="0" width="8.6"/>
    <col collapsed="false" customWidth="true" hidden="false" outlineLevel="0" max="8" min="8" style="0" width="18.88"/>
    <col collapsed="false" customWidth="true" hidden="false" outlineLevel="0" max="1025" min="9" style="0" width="8.6"/>
  </cols>
  <sheetData>
    <row r="1" customFormat="false" ht="15" hidden="false" customHeight="false" outlineLevel="0" collapsed="false">
      <c r="A1" s="76" t="s">
        <v>0</v>
      </c>
      <c r="B1" s="76"/>
      <c r="C1" s="76"/>
      <c r="D1" s="76"/>
      <c r="E1" s="76"/>
      <c r="F1" s="76"/>
      <c r="G1" s="76"/>
      <c r="H1" s="76"/>
    </row>
    <row r="2" customFormat="false" ht="15" hidden="false" customHeight="false" outlineLevel="0" collapsed="false">
      <c r="A2" s="77" t="s">
        <v>141</v>
      </c>
      <c r="B2" s="77"/>
      <c r="C2" s="44" t="s">
        <v>286</v>
      </c>
      <c r="D2" s="44"/>
      <c r="E2" s="44"/>
      <c r="F2" s="44"/>
      <c r="G2" s="44"/>
      <c r="H2" s="44"/>
    </row>
    <row r="3" customFormat="false" ht="15" hidden="false" customHeight="false" outlineLevel="0" collapsed="false">
      <c r="A3" s="76" t="s">
        <v>3</v>
      </c>
      <c r="B3" s="76"/>
      <c r="C3" s="76"/>
      <c r="D3" s="76"/>
      <c r="E3" s="76"/>
      <c r="F3" s="76"/>
      <c r="G3" s="76"/>
      <c r="H3" s="76"/>
    </row>
    <row r="4" customFormat="false" ht="15" hidden="false" customHeight="false" outlineLevel="0" collapsed="false">
      <c r="A4" s="78" t="s">
        <v>4</v>
      </c>
      <c r="B4" s="78"/>
      <c r="C4" s="78" t="s">
        <v>143</v>
      </c>
      <c r="D4" s="78"/>
      <c r="E4" s="78" t="s">
        <v>6</v>
      </c>
      <c r="F4" s="78"/>
      <c r="G4" s="78" t="s">
        <v>7</v>
      </c>
      <c r="H4" s="78" t="s">
        <v>8</v>
      </c>
    </row>
    <row r="5" customFormat="false" ht="15" hidden="false" customHeight="false" outlineLevel="0" collapsed="false">
      <c r="A5" s="79" t="s">
        <v>9</v>
      </c>
      <c r="B5" s="79"/>
      <c r="C5" s="26" t="s">
        <v>287</v>
      </c>
      <c r="D5" s="26"/>
      <c r="E5" s="26" t="n">
        <v>1.5</v>
      </c>
      <c r="F5" s="26"/>
      <c r="G5" s="26" t="n">
        <v>2</v>
      </c>
      <c r="H5" s="26" t="n">
        <v>2</v>
      </c>
    </row>
    <row r="6" customFormat="false" ht="15" hidden="false" customHeight="false" outlineLevel="0" collapsed="false">
      <c r="A6" s="80" t="s">
        <v>110</v>
      </c>
      <c r="B6" s="80"/>
      <c r="C6" s="73" t="s">
        <v>288</v>
      </c>
      <c r="D6" s="73"/>
      <c r="E6" s="73" t="n">
        <v>3</v>
      </c>
      <c r="F6" s="73"/>
      <c r="G6" s="73" t="n">
        <v>1</v>
      </c>
      <c r="H6" s="73" t="n">
        <v>4</v>
      </c>
    </row>
    <row r="7" customFormat="false" ht="15" hidden="false" customHeight="false" outlineLevel="0" collapsed="false">
      <c r="A7" s="81" t="s">
        <v>125</v>
      </c>
      <c r="B7" s="81"/>
      <c r="C7" s="82" t="s">
        <v>289</v>
      </c>
      <c r="D7" s="82"/>
      <c r="E7" s="82" t="n">
        <v>4.5</v>
      </c>
      <c r="F7" s="82"/>
      <c r="G7" s="83" t="n">
        <v>1</v>
      </c>
      <c r="H7" s="83" t="s">
        <v>290</v>
      </c>
    </row>
    <row r="8" customFormat="false" ht="15" hidden="false" customHeight="false" outlineLevel="0" collapsed="false">
      <c r="A8" s="84" t="s">
        <v>44</v>
      </c>
      <c r="B8" s="84"/>
      <c r="C8" s="85" t="s">
        <v>291</v>
      </c>
      <c r="D8" s="85"/>
      <c r="E8" s="85" t="n">
        <v>0.75</v>
      </c>
      <c r="F8" s="85"/>
      <c r="G8" s="86" t="n">
        <v>1</v>
      </c>
      <c r="H8" s="86" t="n">
        <v>1</v>
      </c>
    </row>
    <row r="9" customFormat="false" ht="15" hidden="false" customHeight="false" outlineLevel="0" collapsed="false">
      <c r="A9" s="84"/>
      <c r="B9" s="84"/>
      <c r="C9" s="85" t="s">
        <v>292</v>
      </c>
      <c r="D9" s="85"/>
      <c r="E9" s="85" t="n">
        <v>1.5</v>
      </c>
      <c r="F9" s="85"/>
      <c r="G9" s="86" t="n">
        <v>1</v>
      </c>
      <c r="H9" s="86" t="n">
        <v>2</v>
      </c>
    </row>
    <row r="10" customFormat="false" ht="15" hidden="false" customHeight="false" outlineLevel="0" collapsed="false">
      <c r="A10" s="84"/>
      <c r="B10" s="84"/>
      <c r="C10" s="85" t="s">
        <v>293</v>
      </c>
      <c r="D10" s="85"/>
      <c r="E10" s="85" t="n">
        <v>2.3</v>
      </c>
      <c r="F10" s="85"/>
      <c r="G10" s="86" t="n">
        <v>2</v>
      </c>
      <c r="H10" s="86" t="n">
        <v>3</v>
      </c>
    </row>
    <row r="11" customFormat="false" ht="15" hidden="false" customHeight="false" outlineLevel="0" collapsed="false">
      <c r="A11" s="84"/>
      <c r="B11" s="84"/>
      <c r="C11" s="85" t="s">
        <v>294</v>
      </c>
      <c r="D11" s="85"/>
      <c r="E11" s="85" t="n">
        <v>2.3</v>
      </c>
      <c r="F11" s="85"/>
      <c r="G11" s="86" t="n">
        <v>2</v>
      </c>
      <c r="H11" s="86" t="n">
        <v>3</v>
      </c>
    </row>
    <row r="12" customFormat="false" ht="15" hidden="false" customHeight="false" outlineLevel="0" collapsed="false">
      <c r="A12" s="84"/>
      <c r="B12" s="84"/>
      <c r="C12" s="85" t="s">
        <v>288</v>
      </c>
      <c r="D12" s="85"/>
      <c r="E12" s="85" t="n">
        <v>3</v>
      </c>
      <c r="F12" s="85"/>
      <c r="G12" s="85" t="n">
        <v>2</v>
      </c>
      <c r="H12" s="85" t="n">
        <v>4</v>
      </c>
    </row>
    <row r="13" customFormat="false" ht="15" hidden="false" customHeight="false" outlineLevel="0" collapsed="false">
      <c r="A13" s="87" t="s">
        <v>72</v>
      </c>
      <c r="B13" s="87"/>
      <c r="C13" s="88" t="s">
        <v>289</v>
      </c>
      <c r="D13" s="88"/>
      <c r="E13" s="88" t="n">
        <v>3</v>
      </c>
      <c r="F13" s="88"/>
      <c r="G13" s="89" t="n">
        <v>1</v>
      </c>
      <c r="H13" s="89" t="n">
        <v>4</v>
      </c>
    </row>
    <row r="14" customFormat="false" ht="15" hidden="false" customHeight="false" outlineLevel="0" collapsed="false">
      <c r="A14" s="90" t="s">
        <v>95</v>
      </c>
      <c r="B14" s="90"/>
      <c r="C14" s="26" t="s">
        <v>295</v>
      </c>
      <c r="D14" s="26"/>
      <c r="E14" s="26" t="n">
        <v>1.5</v>
      </c>
      <c r="F14" s="26"/>
      <c r="G14" s="91" t="n">
        <v>2</v>
      </c>
      <c r="H14" s="91" t="n">
        <v>2</v>
      </c>
    </row>
    <row r="15" customFormat="false" ht="15" hidden="false" customHeight="false" outlineLevel="0" collapsed="false">
      <c r="A15" s="92" t="s">
        <v>126</v>
      </c>
      <c r="B15" s="92"/>
      <c r="C15" s="93" t="s">
        <v>296</v>
      </c>
      <c r="D15" s="93"/>
      <c r="E15" s="93" t="n">
        <v>1.66</v>
      </c>
      <c r="F15" s="93"/>
      <c r="G15" s="93" t="s">
        <v>75</v>
      </c>
      <c r="H15" s="93" t="n">
        <v>2</v>
      </c>
    </row>
    <row r="16" customFormat="false" ht="15" hidden="false" customHeight="false" outlineLevel="0" collapsed="false">
      <c r="A16" s="94" t="s">
        <v>179</v>
      </c>
      <c r="B16" s="94"/>
      <c r="C16" s="95" t="s">
        <v>296</v>
      </c>
      <c r="D16" s="95"/>
      <c r="E16" s="95" t="n">
        <v>1.66</v>
      </c>
      <c r="F16" s="95"/>
      <c r="G16" s="95" t="s">
        <v>75</v>
      </c>
      <c r="H16" s="95" t="n">
        <v>2</v>
      </c>
    </row>
    <row r="17" customFormat="false" ht="15" hidden="false" customHeight="false" outlineLevel="0" collapsed="false">
      <c r="A17" s="74" t="s">
        <v>152</v>
      </c>
      <c r="B17" s="74"/>
      <c r="C17" s="28" t="s">
        <v>297</v>
      </c>
      <c r="D17" s="28"/>
      <c r="E17" s="96" t="n">
        <v>0.8</v>
      </c>
      <c r="F17" s="96"/>
      <c r="G17" s="97" t="s">
        <v>75</v>
      </c>
      <c r="H17" s="97" t="n">
        <v>1</v>
      </c>
    </row>
    <row r="18" customFormat="false" ht="15" hidden="false" customHeight="false" outlineLevel="0" collapsed="false">
      <c r="A18" s="98"/>
      <c r="B18" s="98"/>
      <c r="C18" s="99" t="s">
        <v>19</v>
      </c>
      <c r="D18" s="99"/>
      <c r="E18" s="74" t="n">
        <v>29.29</v>
      </c>
      <c r="F18" s="74"/>
      <c r="G18" s="74"/>
      <c r="H18" s="74" t="n">
        <v>39</v>
      </c>
    </row>
    <row r="19" customFormat="false" ht="15" hidden="false" customHeight="false" outlineLevel="0" collapsed="false">
      <c r="A19" s="98"/>
      <c r="B19" s="98"/>
      <c r="C19" s="100" t="s">
        <v>20</v>
      </c>
      <c r="D19" s="100"/>
      <c r="E19" s="100" t="n">
        <v>14.57</v>
      </c>
      <c r="F19" s="100"/>
      <c r="G19" s="100"/>
      <c r="H19" s="100" t="n">
        <v>20</v>
      </c>
    </row>
    <row r="20" customFormat="false" ht="15" hidden="false" customHeight="false" outlineLevel="0" collapsed="false">
      <c r="A20" s="98"/>
      <c r="B20" s="98"/>
      <c r="C20" s="100" t="s">
        <v>21</v>
      </c>
      <c r="D20" s="100"/>
      <c r="E20" s="100" t="n">
        <v>14.72</v>
      </c>
      <c r="F20" s="100"/>
      <c r="G20" s="100"/>
      <c r="H20" s="100" t="n">
        <v>19</v>
      </c>
    </row>
  </sheetData>
  <mergeCells count="48">
    <mergeCell ref="A1:H1"/>
    <mergeCell ref="A2:B2"/>
    <mergeCell ref="C2:H2"/>
    <mergeCell ref="A3:H3"/>
    <mergeCell ref="A4:B4"/>
    <mergeCell ref="C4:D4"/>
    <mergeCell ref="E4:F4"/>
    <mergeCell ref="A5:B5"/>
    <mergeCell ref="C5:D5"/>
    <mergeCell ref="E5:F5"/>
    <mergeCell ref="A6:B6"/>
    <mergeCell ref="C6:D6"/>
    <mergeCell ref="E6:F6"/>
    <mergeCell ref="A7:B7"/>
    <mergeCell ref="C7:D7"/>
    <mergeCell ref="E7:F7"/>
    <mergeCell ref="A8:B12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A13:B13"/>
    <mergeCell ref="C13:D13"/>
    <mergeCell ref="E13:F13"/>
    <mergeCell ref="A14:B14"/>
    <mergeCell ref="C14:D14"/>
    <mergeCell ref="E14:F14"/>
    <mergeCell ref="A15:B15"/>
    <mergeCell ref="C15:D15"/>
    <mergeCell ref="E15:F15"/>
    <mergeCell ref="A16:B16"/>
    <mergeCell ref="C16:D16"/>
    <mergeCell ref="E16:F16"/>
    <mergeCell ref="A17:B17"/>
    <mergeCell ref="C17:D17"/>
    <mergeCell ref="E17:F17"/>
    <mergeCell ref="C18:D18"/>
    <mergeCell ref="E18:F18"/>
    <mergeCell ref="C19:D19"/>
    <mergeCell ref="E19:F19"/>
    <mergeCell ref="C20:D20"/>
    <mergeCell ref="E20:F20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H1000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" min="1" style="0" width="7.62"/>
    <col collapsed="false" customWidth="true" hidden="false" outlineLevel="0" max="2" min="2" style="0" width="22.63"/>
    <col collapsed="false" customWidth="true" hidden="false" outlineLevel="0" max="3" min="3" style="0" width="7.62"/>
    <col collapsed="false" customWidth="true" hidden="false" outlineLevel="0" max="4" min="4" style="0" width="15.52"/>
    <col collapsed="false" customWidth="true" hidden="false" outlineLevel="0" max="5" min="5" style="0" width="7.62"/>
    <col collapsed="false" customWidth="true" hidden="false" outlineLevel="0" max="6" min="6" style="0" width="13.25"/>
    <col collapsed="false" customWidth="true" hidden="false" outlineLevel="0" max="7" min="7" style="0" width="11.25"/>
    <col collapsed="false" customWidth="true" hidden="false" outlineLevel="0" max="8" min="8" style="0" width="19.5"/>
    <col collapsed="false" customWidth="true" hidden="false" outlineLevel="0" max="26" min="9" style="0" width="7.62"/>
    <col collapsed="false" customWidth="true" hidden="false" outlineLevel="0" max="1025" min="27" style="0" width="12.6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  <c r="E1" s="1"/>
      <c r="F1" s="1"/>
      <c r="G1" s="1"/>
      <c r="H1" s="1"/>
    </row>
    <row r="2" customFormat="false" ht="15" hidden="false" customHeight="false" outlineLevel="0" collapsed="false">
      <c r="A2" s="2" t="s">
        <v>1</v>
      </c>
      <c r="B2" s="2"/>
      <c r="C2" s="3" t="s">
        <v>298</v>
      </c>
      <c r="D2" s="3"/>
      <c r="E2" s="3"/>
      <c r="F2" s="3"/>
      <c r="G2" s="3"/>
      <c r="H2" s="3"/>
    </row>
    <row r="3" customFormat="false" ht="15" hidden="false" customHeight="false" outlineLevel="0" collapsed="false">
      <c r="A3" s="4" t="s">
        <v>23</v>
      </c>
      <c r="B3" s="4"/>
      <c r="C3" s="4"/>
      <c r="D3" s="4"/>
      <c r="E3" s="4"/>
      <c r="F3" s="4"/>
      <c r="G3" s="4"/>
      <c r="H3" s="4"/>
    </row>
    <row r="4" customFormat="false" ht="15" hidden="false" customHeight="false" outlineLevel="0" collapsed="false">
      <c r="A4" s="5" t="s">
        <v>4</v>
      </c>
      <c r="B4" s="5"/>
      <c r="C4" s="5" t="s">
        <v>5</v>
      </c>
      <c r="D4" s="5"/>
      <c r="E4" s="5" t="s">
        <v>6</v>
      </c>
      <c r="F4" s="5"/>
      <c r="G4" s="5" t="s">
        <v>7</v>
      </c>
      <c r="H4" s="6" t="s">
        <v>8</v>
      </c>
    </row>
    <row r="5" customFormat="false" ht="15" hidden="false" customHeight="false" outlineLevel="0" collapsed="false">
      <c r="A5" s="15" t="s">
        <v>9</v>
      </c>
      <c r="B5" s="15"/>
      <c r="C5" s="16" t="s">
        <v>299</v>
      </c>
      <c r="D5" s="16"/>
      <c r="E5" s="16" t="n">
        <v>0.7</v>
      </c>
      <c r="F5" s="16"/>
      <c r="G5" s="16" t="n">
        <v>2</v>
      </c>
      <c r="H5" s="16" t="n">
        <v>1</v>
      </c>
    </row>
    <row r="6" customFormat="false" ht="15" hidden="false" customHeight="false" outlineLevel="0" collapsed="false">
      <c r="A6" s="15"/>
      <c r="B6" s="15"/>
      <c r="C6" s="16" t="s">
        <v>300</v>
      </c>
      <c r="D6" s="16"/>
      <c r="E6" s="16" t="n">
        <v>0.7</v>
      </c>
      <c r="F6" s="16"/>
      <c r="G6" s="16" t="n">
        <v>1</v>
      </c>
      <c r="H6" s="16" t="n">
        <v>2</v>
      </c>
    </row>
    <row r="7" customFormat="false" ht="15" hidden="false" customHeight="false" outlineLevel="0" collapsed="false">
      <c r="A7" s="15"/>
      <c r="B7" s="15"/>
      <c r="C7" s="16" t="s">
        <v>301</v>
      </c>
      <c r="D7" s="16"/>
      <c r="E7" s="16" t="n">
        <v>0.7</v>
      </c>
      <c r="F7" s="16"/>
      <c r="G7" s="16" t="n">
        <v>2</v>
      </c>
      <c r="H7" s="16" t="n">
        <v>1</v>
      </c>
    </row>
    <row r="8" customFormat="false" ht="15" hidden="false" customHeight="false" outlineLevel="0" collapsed="false">
      <c r="A8" s="15"/>
      <c r="B8" s="15"/>
      <c r="C8" s="10" t="s">
        <v>302</v>
      </c>
      <c r="D8" s="10"/>
      <c r="E8" s="10" t="n">
        <v>0.7</v>
      </c>
      <c r="F8" s="10"/>
      <c r="G8" s="10" t="n">
        <v>2</v>
      </c>
      <c r="H8" s="10" t="n">
        <v>1</v>
      </c>
    </row>
    <row r="9" customFormat="false" ht="15" hidden="false" customHeight="false" outlineLevel="0" collapsed="false">
      <c r="C9" s="9" t="s">
        <v>206</v>
      </c>
      <c r="D9" s="9"/>
      <c r="E9" s="9" t="n">
        <f aca="false">SUM(E5:F8)</f>
        <v>2.8</v>
      </c>
      <c r="F9" s="9"/>
      <c r="G9" s="9"/>
      <c r="H9" s="9" t="n">
        <v>5</v>
      </c>
    </row>
    <row r="10" customFormat="false" ht="15" hidden="false" customHeight="false" outlineLevel="0" collapsed="false">
      <c r="C10" s="11" t="s">
        <v>207</v>
      </c>
      <c r="D10" s="11"/>
      <c r="E10" s="11" t="n">
        <f aca="false">SUM(E6)</f>
        <v>0.7</v>
      </c>
      <c r="F10" s="11"/>
      <c r="G10" s="11"/>
      <c r="H10" s="11" t="n">
        <v>2</v>
      </c>
    </row>
    <row r="11" customFormat="false" ht="15" hidden="false" customHeight="false" outlineLevel="0" collapsed="false">
      <c r="C11" s="11" t="s">
        <v>208</v>
      </c>
      <c r="D11" s="11"/>
      <c r="E11" s="11" t="n">
        <f aca="false">SUM(E5+E7+E8)</f>
        <v>2.1</v>
      </c>
      <c r="F11" s="11"/>
      <c r="G11" s="11"/>
      <c r="H11" s="11" t="n">
        <v>3</v>
      </c>
    </row>
    <row r="12" customFormat="false" ht="15" hidden="false" customHeight="false" outlineLevel="0" collapsed="false">
      <c r="B12" s="34"/>
    </row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955" customFormat="false" ht="15.75" hidden="false" customHeight="true" outlineLevel="0" collapsed="false"/>
    <row r="956" customFormat="false" ht="15.75" hidden="false" customHeight="true" outlineLevel="0" collapsed="false"/>
    <row r="957" customFormat="false" ht="15.75" hidden="false" customHeight="true" outlineLevel="0" collapsed="false"/>
    <row r="958" customFormat="false" ht="15.75" hidden="false" customHeight="true" outlineLevel="0" collapsed="false"/>
    <row r="959" customFormat="false" ht="15.75" hidden="false" customHeight="true" outlineLevel="0" collapsed="false"/>
    <row r="960" customFormat="false" ht="15.75" hidden="false" customHeight="true" outlineLevel="0" collapsed="false"/>
    <row r="961" customFormat="false" ht="15.75" hidden="false" customHeight="true" outlineLevel="0" collapsed="false"/>
    <row r="962" customFormat="false" ht="15.75" hidden="false" customHeight="true" outlineLevel="0" collapsed="false"/>
    <row r="963" customFormat="false" ht="15.75" hidden="false" customHeight="true" outlineLevel="0" collapsed="false"/>
    <row r="964" customFormat="false" ht="15.75" hidden="false" customHeight="true" outlineLevel="0" collapsed="false"/>
    <row r="965" customFormat="false" ht="15.75" hidden="false" customHeight="true" outlineLevel="0" collapsed="false"/>
    <row r="966" customFormat="false" ht="15.75" hidden="false" customHeight="true" outlineLevel="0" collapsed="false"/>
    <row r="967" customFormat="false" ht="15.75" hidden="false" customHeight="true" outlineLevel="0" collapsed="false"/>
    <row r="968" customFormat="false" ht="15.75" hidden="false" customHeight="true" outlineLevel="0" collapsed="false"/>
    <row r="969" customFormat="false" ht="15.75" hidden="false" customHeight="true" outlineLevel="0" collapsed="false"/>
    <row r="970" customFormat="false" ht="15.75" hidden="false" customHeight="true" outlineLevel="0" collapsed="false"/>
    <row r="971" customFormat="false" ht="15.75" hidden="false" customHeight="true" outlineLevel="0" collapsed="false"/>
    <row r="972" customFormat="false" ht="15.75" hidden="false" customHeight="true" outlineLevel="0" collapsed="false"/>
    <row r="973" customFormat="false" ht="15.75" hidden="false" customHeight="true" outlineLevel="0" collapsed="false"/>
    <row r="974" customFormat="false" ht="15.75" hidden="false" customHeight="true" outlineLevel="0" collapsed="false"/>
    <row r="975" customFormat="false" ht="15.75" hidden="false" customHeight="true" outlineLevel="0" collapsed="false"/>
    <row r="976" customFormat="false" ht="15.75" hidden="false" customHeight="true" outlineLevel="0" collapsed="false"/>
    <row r="977" customFormat="false" ht="15.75" hidden="false" customHeight="true" outlineLevel="0" collapsed="false"/>
    <row r="978" customFormat="false" ht="15.75" hidden="false" customHeight="true" outlineLevel="0" collapsed="false"/>
    <row r="979" customFormat="false" ht="15.75" hidden="false" customHeight="true" outlineLevel="0" collapsed="false"/>
    <row r="980" customFormat="false" ht="15.75" hidden="false" customHeight="true" outlineLevel="0" collapsed="false"/>
    <row r="981" customFormat="false" ht="15.75" hidden="false" customHeight="true" outlineLevel="0" collapsed="false"/>
    <row r="982" customFormat="false" ht="15.75" hidden="false" customHeight="true" outlineLevel="0" collapsed="false"/>
    <row r="983" customFormat="false" ht="15.75" hidden="false" customHeight="true" outlineLevel="0" collapsed="false"/>
    <row r="984" customFormat="false" ht="15.75" hidden="false" customHeight="true" outlineLevel="0" collapsed="false"/>
    <row r="985" customFormat="false" ht="15.75" hidden="false" customHeight="true" outlineLevel="0" collapsed="false"/>
    <row r="986" customFormat="false" ht="15.75" hidden="false" customHeight="true" outlineLevel="0" collapsed="false"/>
    <row r="987" customFormat="false" ht="15.75" hidden="false" customHeight="true" outlineLevel="0" collapsed="false"/>
    <row r="988" customFormat="false" ht="15.75" hidden="false" customHeight="true" outlineLevel="0" collapsed="false"/>
    <row r="989" customFormat="false" ht="15.75" hidden="false" customHeight="true" outlineLevel="0" collapsed="false"/>
    <row r="990" customFormat="false" ht="15.75" hidden="false" customHeight="true" outlineLevel="0" collapsed="false"/>
    <row r="991" customFormat="false" ht="15.75" hidden="false" customHeight="true" outlineLevel="0" collapsed="false"/>
    <row r="992" customFormat="false" ht="15.75" hidden="false" customHeight="true" outlineLevel="0" collapsed="false"/>
    <row r="993" customFormat="false" ht="15.75" hidden="false" customHeight="true" outlineLevel="0" collapsed="false"/>
    <row r="994" customFormat="false" ht="15.75" hidden="false" customHeight="true" outlineLevel="0" collapsed="false"/>
    <row r="995" customFormat="false" ht="15.75" hidden="false" customHeight="true" outlineLevel="0" collapsed="false"/>
    <row r="996" customFormat="false" ht="15.75" hidden="false" customHeight="true" outlineLevel="0" collapsed="false"/>
    <row r="997" customFormat="false" ht="15.75" hidden="false" customHeight="true" outlineLevel="0" collapsed="false"/>
    <row r="998" customFormat="false" ht="15.75" hidden="false" customHeight="true" outlineLevel="0" collapsed="false"/>
    <row r="999" customFormat="false" ht="15.75" hidden="false" customHeight="true" outlineLevel="0" collapsed="false"/>
    <row r="1000" customFormat="false" ht="15.75" hidden="false" customHeight="true" outlineLevel="0" collapsed="false"/>
  </sheetData>
  <mergeCells count="22">
    <mergeCell ref="A1:H1"/>
    <mergeCell ref="A2:B2"/>
    <mergeCell ref="C2:H2"/>
    <mergeCell ref="A3:H3"/>
    <mergeCell ref="A4:B4"/>
    <mergeCell ref="C4:D4"/>
    <mergeCell ref="E4:F4"/>
    <mergeCell ref="A5:B8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1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LibreOffice/6.1.5.2$Windows_X86_64 LibreOffice_project/90f8dcf33c87b3705e78202e3df5142b201bd805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2020-03-09T14:13:45Z</dcterms:created>
  <dc:creator>Ana Carolina</dc:creator>
  <dc:description/>
  <dc:language>pt-BR</dc:language>
  <cp:lastModifiedBy>Usuário do Windows</cp:lastModifiedBy>
  <dcterms:modified xsi:type="dcterms:W3CDTF">2020-03-09T20:02:43Z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