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0248EC4C-C2C7-4257-BD0E-BD77CFEDAE56}" xr6:coauthVersionLast="47" xr6:coauthVersionMax="47" xr10:uidLastSave="{00000000-0000-0000-0000-000000000000}"/>
  <bookViews>
    <workbookView xWindow="-1065" yWindow="-16200" windowWidth="36600" windowHeight="16200" activeTab="2" xr2:uid="{00000000-000D-0000-FFFF-FFFF00000000}"/>
  </bookViews>
  <sheets>
    <sheet name="SWOT A1" sheetId="8" r:id="rId1"/>
    <sheet name="Tabela completa" sheetId="1" r:id="rId2"/>
    <sheet name="Núcleos estratégicos" sheetId="2" r:id="rId3"/>
    <sheet name="Síntese curadoria" sheetId="3" r:id="rId4"/>
    <sheet name="Síntese" sheetId="4" r:id="rId5"/>
    <sheet name="Estratégias Propostas" sheetId="7" r:id="rId6"/>
    <sheet name="Critérios metodológicos" sheetId="5" r:id="rId7"/>
  </sheets>
  <definedNames>
    <definedName name="_xlnm._FilterDatabase" localSheetId="2" hidden="1">'Núcleos estratégicos'!$A$1:$L$9</definedName>
  </definedNames>
  <calcPr calcId="191029"/>
</workbook>
</file>

<file path=xl/calcChain.xml><?xml version="1.0" encoding="utf-8"?>
<calcChain xmlns="http://schemas.openxmlformats.org/spreadsheetml/2006/main">
  <c r="D36" i="4" l="1"/>
  <c r="E36" i="4" s="1"/>
  <c r="A36" i="4"/>
  <c r="B36" i="4" s="1"/>
  <c r="D35" i="4"/>
  <c r="E35" i="4" s="1"/>
  <c r="A35" i="4"/>
  <c r="B35" i="4" s="1"/>
  <c r="D34" i="4"/>
  <c r="E34" i="4" s="1"/>
  <c r="A34" i="4"/>
  <c r="B34" i="4" s="1"/>
  <c r="D33" i="4"/>
  <c r="E33" i="4" s="1"/>
  <c r="A33" i="4"/>
  <c r="B33" i="4" s="1"/>
  <c r="D32" i="4"/>
  <c r="E32" i="4" s="1"/>
  <c r="A32" i="4"/>
  <c r="B32" i="4" s="1"/>
  <c r="D31" i="4"/>
  <c r="E31" i="4" s="1"/>
  <c r="A31" i="4"/>
  <c r="B31" i="4" s="1"/>
  <c r="D30" i="4"/>
  <c r="E30" i="4" s="1"/>
  <c r="A30" i="4"/>
  <c r="B30" i="4" s="1"/>
  <c r="D29" i="4"/>
  <c r="E29" i="4" s="1"/>
  <c r="A29" i="4"/>
  <c r="B29" i="4" s="1"/>
  <c r="D28" i="4"/>
  <c r="E28" i="4" s="1"/>
  <c r="A28" i="4"/>
  <c r="B28" i="4" s="1"/>
  <c r="D27" i="4"/>
  <c r="E27" i="4" s="1"/>
  <c r="A27" i="4"/>
  <c r="B27" i="4" s="1"/>
  <c r="D19" i="4"/>
  <c r="F19" i="4" s="1"/>
  <c r="D18" i="4"/>
  <c r="E18" i="4" s="1"/>
  <c r="D17" i="4"/>
  <c r="F17" i="4" s="1"/>
  <c r="D16" i="4"/>
  <c r="F16" i="4" s="1"/>
  <c r="D15" i="4"/>
  <c r="F15" i="4" s="1"/>
  <c r="D14" i="4"/>
  <c r="E14" i="4" s="1"/>
  <c r="D13" i="4"/>
  <c r="F13" i="4" s="1"/>
  <c r="B13" i="4"/>
  <c r="D12" i="4"/>
  <c r="F12" i="4" s="1"/>
  <c r="B12" i="4"/>
  <c r="B11" i="4"/>
  <c r="B10" i="4"/>
  <c r="E8" i="4"/>
  <c r="E7" i="4"/>
  <c r="E6" i="4"/>
  <c r="E5" i="4"/>
  <c r="E4" i="4"/>
  <c r="B4" i="4"/>
  <c r="E3" i="4"/>
  <c r="E2" i="4"/>
  <c r="E15" i="4" l="1"/>
  <c r="E17" i="4"/>
  <c r="F18" i="4"/>
  <c r="F14" i="4"/>
  <c r="E13" i="4"/>
  <c r="E12" i="4"/>
  <c r="B37" i="4"/>
  <c r="E37" i="4"/>
  <c r="E16" i="4"/>
  <c r="E19" i="4"/>
  <c r="F20" i="4" l="1"/>
  <c r="E20" i="4"/>
</calcChain>
</file>

<file path=xl/sharedStrings.xml><?xml version="1.0" encoding="utf-8"?>
<sst xmlns="http://schemas.openxmlformats.org/spreadsheetml/2006/main" count="2344" uniqueCount="527">
  <si>
    <t>Síntese para curadoria da Comissão Executiva</t>
  </si>
  <si>
    <t>Núcleo estratégico preliminar</t>
  </si>
  <si>
    <t>SWOT cruzada — Acervo Acadêmico Digital — v2.0</t>
  </si>
  <si>
    <t>Resultado esperado consolidado</t>
  </si>
  <si>
    <t>3 núcleos estratégicos preliminares mais promissores</t>
  </si>
  <si>
    <t>Cruzamento-âncora</t>
  </si>
  <si>
    <t>Tema</t>
  </si>
  <si>
    <t>Cruzamentos agregáveis</t>
  </si>
  <si>
    <t>Tipos de cruzamento contemplados</t>
  </si>
  <si>
    <t>Estratégia consolidada preliminar</t>
  </si>
  <si>
    <t>Tipo de cruzamento</t>
  </si>
  <si>
    <t>Destino estratégico provável</t>
  </si>
  <si>
    <t>Destino estratégico</t>
  </si>
  <si>
    <t>Código do Item interno cruzado</t>
  </si>
  <si>
    <t>Potencial para objetivo estratégico?</t>
  </si>
  <si>
    <t>Título do Item interno cruzado</t>
  </si>
  <si>
    <t>Código do Item externo cruzado</t>
  </si>
  <si>
    <t>Temas transversais</t>
  </si>
  <si>
    <t>Título do Item externo cruzado</t>
  </si>
  <si>
    <t>Acesso digital, experiência do usuário e serviços acadêmicos; Integração sistêmica e repositório digital confiável; Capacidade operacional e especialização das equipes de acervo</t>
  </si>
  <si>
    <t>Justificativa do cruzamento</t>
  </si>
  <si>
    <t>Observação para curadoria da Comissão Executiva</t>
  </si>
  <si>
    <t>Estratégia sugerida</t>
  </si>
  <si>
    <t>Quantidade</t>
  </si>
  <si>
    <t>Ação estratégica sugerida</t>
  </si>
  <si>
    <t>Decisão</t>
  </si>
  <si>
    <t>Resultado ou impacto esperado</t>
  </si>
  <si>
    <t>Tipo de resultado esperado</t>
  </si>
  <si>
    <t>Potencial estratégico</t>
  </si>
  <si>
    <t>Observações</t>
  </si>
  <si>
    <t>Motivo da classificação</t>
  </si>
  <si>
    <t>Justificativa do destino estratégico</t>
  </si>
  <si>
    <t>Grau de Transversalidade</t>
  </si>
  <si>
    <t>Estratégia consolidada final</t>
  </si>
  <si>
    <t>Potencial de agregação em objetivo estratégico</t>
  </si>
  <si>
    <t>Papel no núcleo</t>
  </si>
  <si>
    <t>Núcleos com maior potencial para subsidiar objetivos estratégicos</t>
  </si>
  <si>
    <t>Acervo Acadêmico Digital</t>
  </si>
  <si>
    <t>Qualidade, confiabilidade e uso estratégico dos dados acadêmicos; Integração sistêmica e repositório digital confiável; Governança, padronização e fluxos do acervo acadêmico digital.</t>
  </si>
  <si>
    <t>Força + Ameaça</t>
  </si>
  <si>
    <t>Acesso digital, experiência do usuário e serviços acadêmicos</t>
  </si>
  <si>
    <t>acervo-forças-03</t>
  </si>
  <si>
    <t>Nível de maturidade iniciada em gestão de documentos</t>
  </si>
  <si>
    <t>ameaça-econômico-02</t>
  </si>
  <si>
    <t>Melhorar o acesso de estudantes, egressos, servidores e gestores a documentos e informações acadêmicas, fortalecendo atendimento, inclusão, permanência e experiência digital.</t>
  </si>
  <si>
    <t>1-objetivo estratégico</t>
  </si>
  <si>
    <t>Restrição, instabilidade orçamentária e dependência de fontes extraordinárias</t>
  </si>
  <si>
    <t>acervo-fraqueza-07 × ameaça-social-04a</t>
  </si>
  <si>
    <t>A força 'Nível de maturidade iniciada em gestão de documentos' pode contribuir para reduzir os efeitos da ameaça 'Restrição, instabilidade orçamentária e dependência de fontes extraordinárias', ao oferecer condições internas para preservar registros, qualificar o atendimento e sustentar decisões mesmo em cenário adverso. No PDI, a relação é pertinente porque favorece proteger a continuidade da digitalização, preservação e modernização do acervo em contexto de restrição orçamentária, orientando prioridades e evitando descontinuidade de projetos críticos.</t>
  </si>
  <si>
    <t>acervo-forças-03 × oportunidade-social-10a; acervo-forças-04 × oportunidade-social-10a; acervo-forças-01 × oportunidade-social-10a; acervo-fraqueza-07 × oportunidade-social-10a; acervo-forças-04 × ameaça-social-04a; acervo-forças-04 × ameaça-social-07a; acervo-forças-01 × ameaça-social-04a; acervo-forças-01 × ameaça-social-07a; acervo-fraqueza-02 × ameaça-social-04a; acervo-fraqueza-03 × ameaça-social-04a</t>
  </si>
  <si>
    <t>Priorizar investimentos críticos em acervo digital, com critérios de risco, impacto acadêmico, conformidade legal, continuidade de serviços e racionalização de recursos. A ação deve mobilizar a força existente para reduzir a exposição institucional à ameaça 'Restrição, instabilidade orçamentária e dependência de fontes extraordinárias'. Com isso, espera-se proteger a continuidade da digitalização, preservação e modernização do acervo em contexto de restrição orçamentária, orientando prioridades e evitando descontinuidade de projetos críticos.</t>
  </si>
  <si>
    <t>Força + Ameaça; Força + Oportunidade; Fraqueza + Ameaça; Fraqueza + Oportunidade</t>
  </si>
  <si>
    <t>Priorizar investimentos críticos em acervo digital, com critérios de risco, impacto acadêmico, conformidade legal, continuidade de serviços e racionalização de recursos. A ação deve mobilizar a força existente para reduzir a exposição institucional à ameaça 'Restrição, instabilidade orçamentária e dependência de fontes extraordinárias'.</t>
  </si>
  <si>
    <t xml:space="preserve">Redesenhar os serviços digitais relacionados ao acervo acadêmico, com foco em acesso simplificado, automação de solicitações, rastreabilidade, usabilidade e atendimento integrado. </t>
  </si>
  <si>
    <t>Proteger a continuidade da digitalização, preservação e modernização do acervo em contexto de restrição orçamentária, orientando prioridades e evitando descontinuidade de projetos críticos.</t>
  </si>
  <si>
    <t>capacidade de execução; eficiência administrativa; sustentabilidade; gestão de riscos</t>
  </si>
  <si>
    <t>Médio</t>
  </si>
  <si>
    <t>2-iniciativa estratégica</t>
  </si>
  <si>
    <t>A relação entre 'Nível de maturidade iniciada em gestão de documentos'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</si>
  <si>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6-risco institucional</t>
  </si>
  <si>
    <t>Núcleos mais adequados a iniciativas estratégicas, programas institucionais, diretrizes temáticas ou riscos institucionais</t>
  </si>
  <si>
    <t>Parcial</t>
  </si>
  <si>
    <t>O cruzamento se enquadra em '6-risco institucional' porque contribui para o núcleo 'Sustentabilidade financeira e priorização do acervo digital', com resultado esperado que demanda coordenação institucional, curadoria e desdobramento posterior no planejamento.</t>
  </si>
  <si>
    <t>Programas institucionais: governança documental e integração sistêmica. Iniciativas estratégicas: experiência do usuário e especialização das equipes. Riscos institucionais: segurança, privacidade, conformidade e sustentabilidade financeira do acervo. Diretriz temática: preservação da memória institucional.</t>
  </si>
  <si>
    <t>2- Ensino; 4- Acervo Acadêmico Digital; 10- Tecnologia da Informação; 11- Comunicação e Marketing</t>
  </si>
  <si>
    <t>Núcleo reúne 11 cruzamentos (7 altos e 4 médios). Requer curadoria para confirmar escopo, evitar sobreposição com Tecnologia da Informação e Ensino e definir governabilidade institucional.</t>
  </si>
  <si>
    <t>4- Acervo Acadêmico Digital; 8- Administração e Orçamento; 9- Desenvolvimento Institucional; 10- Tecnologia da Informação</t>
  </si>
  <si>
    <t>Estratégias com maior potencial transversal</t>
  </si>
  <si>
    <t>Integração dos sistemas acadêmicos e documentais; governança de dados acadêmicos; segurança e privacidade do acervo; redesenho dos serviços digitais de atendimento acadêmico; preservação e transparência da memória institucional.</t>
  </si>
  <si>
    <t>Sustentabilidade financeira e priorização do acervo digital</t>
  </si>
  <si>
    <t>Cuidados antes da oficina temática</t>
  </si>
  <si>
    <t>Complementar</t>
  </si>
  <si>
    <t>Evitar sobreposição com agendas de Tecnologia da Informação e Ensino; confirmar governabilidade dos setores de registro acadêmico; distinguir requisitos de repositório digital confiável de simples digitalização; priorizar riscos legais e de continuidade; validar capacidade de equipe, orçamento e infraestrutura tecnológica.</t>
  </si>
  <si>
    <t>Ajustar</t>
  </si>
  <si>
    <t>ameaça-político-01a</t>
  </si>
  <si>
    <t>Instabilidade político-institucional e fragilidade de articulação estratégica</t>
  </si>
  <si>
    <t>Não se aplica</t>
  </si>
  <si>
    <t xml:space="preserve">Implementar os serviços digitais relacionados ao acervo acadêmico ou atualizar os que já estão implementados, com foco em acesso simplificado, automação de solicitações, rastreabilidade, usabilidade e atendimento integrado. </t>
  </si>
  <si>
    <t>Baixo</t>
  </si>
  <si>
    <t>Tema analisado</t>
  </si>
  <si>
    <t>Existe alguma conexão temática entre 'Nível de maturidade iniciada em gestão de documentos'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</si>
  <si>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Integração sistêmica e repositório digital confiável</t>
  </si>
  <si>
    <t>Ampliar a integração dos sistemas e estruturar bases para um repositório digital confiável, reduzindo retrabalho, fragmentação e dependência de procedimentos manuais.</t>
  </si>
  <si>
    <t>acervo-fraqueza-02 × oportunidade-tecnológico-1a</t>
  </si>
  <si>
    <t>acervo-forças-04 × oportunidade-tecnológico-1a; acervo-forças-04 × oportunidade-político-7a; acervo-forças-04 × oportunidade-legal-17a; acervo-fraqueza-02 × oportunidade-político-7a; acervo-fraqueza-02 × oportunidade-social-10a; acervo-fraqueza-02 × oportunidade-legal-17a; acervo-fraqueza-02 × ameaça-político-01a; acervo-fraqueza-02 × ameaça-social-07a</t>
  </si>
  <si>
    <t>Força + Oportunidade; Fraqueza + Ameaça; Fraqueza + Oportunidade</t>
  </si>
  <si>
    <t>Planejar a integração dos sistemas acadêmicos e documentais, com requisitos para repositório digital confiável, interoperabilidade, automação de fluxos e redução de lançamentos redundantes.</t>
  </si>
  <si>
    <t>5-programa institucional</t>
  </si>
  <si>
    <t>ameaça-social-04a</t>
  </si>
  <si>
    <t>Sim</t>
  </si>
  <si>
    <t>Vulnerabilidade social, barreiras de acesso e ameaças à permanência discente</t>
  </si>
  <si>
    <t>2- Ensino; 4- Acervo Acadêmico Digital; 9- Desenvolvimento Institucional; 10- Tecnologia da Informação</t>
  </si>
  <si>
    <t>A força 'Nível de maturidade iniciada em gestão de documentos' pode contribuir para reduzir os efeitos da ameaça 'Vulnerabilidade social, barreiras de acesso e ameaças à permanência discente', ao oferecer condições internas para preservar registros, qualificar o atendimento e sustentar decisões mesmo em cenário adverso. No PDI, a relação é pertinente porque favorece elevar a confiabilidade, disponibilidade e uso estratégico dos dados acadêmicos para apoiar decisões sobre oferta, permanência, atendimento, monitoramento e prestação de contas.</t>
  </si>
  <si>
    <t>Núcleo reúne 9 cruzamentos (5 altos e 4 médios). Requer curadoria para confirmar escopo, evitar sobreposição com Tecnologia da Informação e Ensino e definir governabilidade institucional.</t>
  </si>
  <si>
    <t>Consolidar rotinas de governança de dados acadêmicos, com padronização de registros, critérios de qualidade da informação, painéis de acompanhamento e acesso qualificado a dados confiáveis. A ação deve mobilizar a força existente para reduzir a exposição institucional à ameaça 'Vulnerabilidade social, barreiras de acesso e ameaças à permanência discente'.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</si>
  <si>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mobilizar a força existente para reduzir a exposição institucional à ameaça 'Vulnerabilidade social, barreiras de acesso e ameaças à permanência discente'.</t>
  </si>
  <si>
    <t>Manter</t>
  </si>
  <si>
    <t>Elevar a confiabilidade, disponibilidade e uso estratégico dos dados acadêmicos para apoiar decisões sobre oferta, permanência, atendimento, monitoramento e prestação de contas.</t>
  </si>
  <si>
    <t>governança institucional; efetividade institucional; transparência e integridade; capacidade de execução</t>
  </si>
  <si>
    <t>A relação entre 'Nível de maturidade iniciada em gestão de documentos' e 'Vulnerabilidade social, barreiras de acesso e ameaças à permanência discente' é pertinente e específica, mas depende de integração com outras ações, governabilidade adicional ou priorização institucional para produzir efeito estratégico amplo.</t>
  </si>
  <si>
    <t>O cruzamento se enquadra em '1-objetivo estratégico' porque contribui para o núcleo 'Qualidade, confiabilidade e uso estratégico dos dados acadêmicos', com resultado esperado que demanda coordenação institucional, curadoria e desdobramento posterior no planejamento.</t>
  </si>
  <si>
    <t>Capacidade operacional e especialização das equipes de acervo</t>
  </si>
  <si>
    <t>Aumentar a capacidade operacional dos setores responsáveis por registros e acervo, com especialização, capacitação, distribuição adequada de responsabilidades e continuidade das rotinas críticas.</t>
  </si>
  <si>
    <t>Alto</t>
  </si>
  <si>
    <t>2- Ensino; 4- Acervo Acadêmico Digital; 9- Desenvolvimento Institucional; 10- Tecnologia da Informação; 11- Comunicação e Marketing</t>
  </si>
  <si>
    <t>acervo-fraqueza-03 × ameaça-legal-18</t>
  </si>
  <si>
    <t>Total de cruzamentos</t>
  </si>
  <si>
    <t>acervo-forças-01 × oportunidade-político-7a; acervo-forças-01 × oportunidade-legal-17a; acervo-fraqueza-03 × oportunidade-tecnológico-1a; acervo-fraqueza-03 × oportunidade-político-7a; acervo-fraqueza-03 × oportunidade-social-10a; acervo-fraqueza-03 × oportunidade-legal-17a; acervo-forças-01 × ameaça-econômico-02; acervo-forças-01 × ameaça-legal-18; acervo-fraqueza-07 × ameaça-legal-18; acervo-fraqueza-02 × ameaça-legal-18; acervo-fraqueza-04 × ameaça-legal-18; acervo-fraqueza-03 × ameaça-político-01a; acervo-fraqueza-03 × ameaça-social-07a</t>
  </si>
  <si>
    <t>Qualidade, confiabilidade e uso estratégico dos dados acadêmicos</t>
  </si>
  <si>
    <t xml:space="preserve">Mapear competências, cargas de trabalho e necessidades de capacitação das equipes de acervo acadêmico, com definição de responsabilidades mínimas e suporte institucional continuado. </t>
  </si>
  <si>
    <t>ameaça-social-07a</t>
  </si>
  <si>
    <t>Mudanças socioculturais, baixa atratividade da oferta e fragilidade da imagem institucional</t>
  </si>
  <si>
    <t>2- Ensino; 4- Acervo Acadêmico Digital; 8- Administração e Orçamento; 9- Desenvolvimento Institucional</t>
  </si>
  <si>
    <t>3-diretriz temática</t>
  </si>
  <si>
    <t>Núcleo reúne 14 cruzamentos (4 altos e 10 médios). Requer curadoria para confirmar escopo, evitar sobreposição com Tecnologia da Informação e Ensino e definir governabilidade institucional.</t>
  </si>
  <si>
    <t>A força 'Nível de maturidade iniciada em gestão de documentos' pode contribuir para reduzir os efeitos da ameaça 'Mudanças socioculturais, baixa atratividade da oferta e fragilidade da imagem institucional', ao oferecer condições internas para preservar registros, qualificar o atendimento e sustentar decisões mesmo em cenário adverso. No PDI, a relação é pertinente porque favorece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</si>
  <si>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reduzir a exposição institucional à ameaça 'Mudanças socioculturais, baixa atratividade da oferta e fragilidade da imagem institucional'. Com isso, espera-se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</si>
  <si>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reduzir a exposição institucional à ameaça 'Mudanças socioculturais, baixa atratividade da oferta e fragilidade da imagem institucional'.</t>
  </si>
  <si>
    <t>Valorizar o acervo histórico e acadêmico como patrimônio informacional, ampliando preservação, transparência, identidade institucional e acesso qualificado à memória da instituição.</t>
  </si>
  <si>
    <t xml:space="preserve">Identificar e consolidar atribuições, cargas de trabalho e necessidades de capacitação das equipes de acervo acadêmico, com definição de responsabilidades mínimas e suporte institucional continuado. </t>
  </si>
  <si>
    <t>imagem e legitimidade institucional; transparência e integridade; participação e controle social; efetividade institucional</t>
  </si>
  <si>
    <t>A relação entre 'Nível de maturidade iniciada em gestão de documentos'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</si>
  <si>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O cruzamento se enquadra em '3-diretriz temática' porque contribui para o núcleo 'Preservação da memória institucional e transparência ativa', com resultado esperado que demanda coordenação institucional, curadoria e desdobramento posterior no planejamento.</t>
  </si>
  <si>
    <t>acervo-fraqueza-07 × oportunidade-tecnológico-1a</t>
  </si>
  <si>
    <t>Não</t>
  </si>
  <si>
    <t>acervo-forças-03 × oportunidade-tecnológico-1a; acervo-forças-01 × oportunidade-tecnológico-1a; acervo-fraqueza-07 × oportunidade-político-7a; acervo-fraqueza-07 × oportunidade-legal-17a; acervo-forças-03 × ameaça-social-04a; acervo-fraqueza-07 × ameaça-social-07a</t>
  </si>
  <si>
    <t>4- Acervo Acadêmico Digital; 9- Desenvolvimento Institucional; 11- Comunicação e Marketing</t>
  </si>
  <si>
    <t>Preservação da memória institucional e transparência ativa</t>
  </si>
  <si>
    <t xml:space="preserve">Consolidar rotinas de governança de dados acadêmicos, com padronização de registros, critérios de qualidade da informação, painéis de acompanhamento e acesso qualificado a dados confiáveis. </t>
  </si>
  <si>
    <t>Controle de rigor - 
Alto (máx)</t>
  </si>
  <si>
    <t>4-plano setorial</t>
  </si>
  <si>
    <t>ameaça-legal-18</t>
  </si>
  <si>
    <t>Provimento de pessoal, carreira pública e distribuição de cargos e funções</t>
  </si>
  <si>
    <t>Núcleo reúne 7 cruzamentos (4 altos e 3 médios). Requer curadoria para confirmar escopo, evitar sobreposição com Tecnologia da Informação e Ensino e definir governabilidade institucional.</t>
  </si>
  <si>
    <t>Fundir</t>
  </si>
  <si>
    <t>Resolvemos juntar a estratégia da linha 5 e da linha 7, pois a estratégia era muito parecida uma com a outra</t>
  </si>
  <si>
    <t xml:space="preserve">Estruturar um programa institucional de gestão do acervo acadêmico digital, com normativos, procedimentos e fluxos, responsabilidades, matriz de competências e padronização dos registros de documentos e das atividades para estabelecer critérios de qualidade da informação e acesso qualificado a dados confiáveis. </t>
  </si>
  <si>
    <t>Existe alguma conexão temática entre 'Nível de maturidade iniciada em gestão de documentos' e 'Provimento de pessoal, carreira pública e distribuição de cargos e funções', porém ela é indireta, secundária ou predominantemente operacional, com baixa capacidade de sustentar estratégia institucional relevante no PDI de forma isolada.</t>
  </si>
  <si>
    <t>Segurança, privacidade e conformidade do acervo digital</t>
  </si>
  <si>
    <t>Fortalecer a segurança, a privacidade, a autenticidade jurídica e a rastreabilidade dos registros acadêmicos digitais, reduzindo riscos legais, operacionais e reputacionais.</t>
  </si>
  <si>
    <t>acervo-fraqueza-06 × oportunidade-legal-17a</t>
  </si>
  <si>
    <t>acervo-forças-05 × oportunidade-tecnológico-1a; acervo-forças-05 × oportunidade-político-7a; acervo-forças-05 × oportunidade-social-10a; acervo-forças-05 × oportunidade-legal-17a; acervo-fraqueza-06 × oportunidade-tecnológico-1a; acervo-fraqueza-06 × oportunidade-político-7a; acervo-fraqueza-06 × oportunidade-social-10a; acervo-forças-05 × ameaça-social-04a; acervo-forças-05 × ameaça-social-07a; acervo-fraqueza-06 × ameaça-político-01a; acervo-fraqueza-06 × ameaça-social-07a</t>
  </si>
  <si>
    <t>Controle de rigor - 
Baixo + Não recomendado (min)</t>
  </si>
  <si>
    <t>acervo-forças-04</t>
  </si>
  <si>
    <t>Iniciativas de adoção de ferramentas e procedimentos digitais</t>
  </si>
  <si>
    <t xml:space="preserve">Detalhar requisitos específicos de segurança da informação, privacidade, autenticidade, rastreabilidade e preservação aplicáveis ao acervo acadêmico digital. </t>
  </si>
  <si>
    <t>A força 'Iniciativas de adoção de ferramentas e procedimentos digitais' pode contribuir para reduzir os efeitos da ameaça 'Restrição, instabilidade orçamentária e dependência de fontes extraordinárias', ao oferecer condições internas para preservar registros, qualificar o atendimento e sustentar decisões mesmo em cenário adverso. No PDI, a relação é pertinente porque favorece proteger a continuidade da digitalização, preservação e modernização do acervo em contexto de restrição orçamentária, orientando prioridades e evitando descontinuidade de projetos críticos.</t>
  </si>
  <si>
    <t>4- Acervo Acadêmico Digital; 9- Desenvolvimento Institucional; 10- Tecnologia da Informação</t>
  </si>
  <si>
    <t>Núcleo reúne 12 cruzamentos (3 altos e 9 médios). Requer curadoria para confirmar escopo, evitar sobreposição com Tecnologia da Informação e Ensino e definir governabilidade institucional.</t>
  </si>
  <si>
    <t xml:space="preserve">Implementar requisitos específicos de segurança da informação, privacidade, autenticidade, rastreabilidade e preservação aplicáveis ao acervo acadêmico digital. </t>
  </si>
  <si>
    <t>A relação entre 'Iniciativas de adoção de ferramentas e procedimentos digitais'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</si>
  <si>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Governança, padronização e fluxos do acervo acadêmico digital</t>
  </si>
  <si>
    <t>Institucionalizar regras, responsabilidades e fluxos comuns para o acervo acadêmico digital, reduzindo heterogeneidades entre unidades e fortalecendo a governança documental.</t>
  </si>
  <si>
    <t>acervo-fraqueza-04 × oportunidade-legal-17a</t>
  </si>
  <si>
    <t>acervo-forças-03 × oportunidade-político-7a; acervo-forças-03 × oportunidade-legal-17a; acervo-fraqueza-04 × oportunidade-tecnológico-1a; acervo-fraqueza-04 × oportunidade-político-7a; acervo-fraqueza-04 × oportunidade-social-10a; acervo-fraqueza-04 × ameaça-social-04a; acervo-fraqueza-04 × ameaça-social-07a</t>
  </si>
  <si>
    <t xml:space="preserve">Estruturar um programa institucional de governança do acervo acadêmico digital, com normativos, fluxos, responsabilidades, matriz de competências e rotinas de atualização. </t>
  </si>
  <si>
    <t>Núcleo reúne 8 cruzamentos (3 altos e 5 médios). Requer curadoria para confirmar escopo, evitar sobreposição com Tecnologia da Informação e Ensino e definir governabilidade institucional.</t>
  </si>
  <si>
    <t>acervo-fraqueza-03 × ameaça-econômico-02</t>
  </si>
  <si>
    <t>acervo-forças-03 × ameaça-econômico-02; acervo-forças-04 × ameaça-econômico-02; acervo-fraqueza-07 × ameaça-econômico-02; acervo-fraqueza-02 × ameaça-econômico-02; acervo-fraqueza-04 × ameaça-econômico-02; acervo-fraqueza-06 × ameaça-econômico-02</t>
  </si>
  <si>
    <t>Força + Ameaça; Fraqueza + Ameaça</t>
  </si>
  <si>
    <t xml:space="preserve">Priorizar investimentos críticos em acervo digital, com critérios de risco, impacto acadêmico, conformidade legal, continuidade de serviços e racionalização de recursos. </t>
  </si>
  <si>
    <t>Não recomendado</t>
  </si>
  <si>
    <t>A relação entre 'Iniciativas de adoção de ferramentas e procedimentos digitais' e 'Instabilidade político-institucional e fragilidade de articulação estratégica' é artificial ou excessivamente indireta para a SWOT cruzada; uma eventual estratégia poderia ser formulada sem depender efetivamente dos dois itens cruzados.</t>
  </si>
  <si>
    <t>Núcleo reúne 7 cruzamentos (2 altos e 5 médios). Requer curadoria para confirmar escopo, evitar sobreposição com Tecnologia da Informação e Ensino e definir governabilidade institucional.</t>
  </si>
  <si>
    <t>Descartar</t>
  </si>
  <si>
    <t>acervo-forças-02 × ameaça-social-07a</t>
  </si>
  <si>
    <t>acervo-forças-02 × oportunidade-tecnológico-1a; acervo-forças-02 × oportunidade-político-7a; acervo-forças-02 × oportunidade-legal-17a; acervo-forças-03 × ameaça-social-07a</t>
  </si>
  <si>
    <t>Força + Ameaça; Força + Oportunidade</t>
  </si>
  <si>
    <t>A força 'Iniciativas de adoção de ferramentas e procedimentos digitais' pode contribuir para reduzir os efeitos da ameaça 'Vulnerabilidade social, barreiras de acesso e ameaças à permanência discente', ao oferecer condições internas para preservar registros, qualificar o atendimento e sustentar decisões mesmo em cenário adverso. No PDI, a relação é pertinente porque favorece melhorar o acesso de estudantes, egressos, servidores e gestores a documentos e informações acadêmicas, fortalecendo atendimento, inclusão, permanência e experiência digital.</t>
  </si>
  <si>
    <t xml:space="preserve">Organizar diretrizes de preservação, descrição, digitalização e disponibilização progressiva da memória institucional, articulando registros acadêmicos, históricos e administrativos. </t>
  </si>
  <si>
    <t>Redesenhar os serviços digitais relacionados ao acervo acadêmico, com foco em acesso simplificado, automação de solicitações, rastreabilidade, usabilidade e atendimento integrado. A ação deve mobilizar a força existente para reduzir a exposição institucional à ameaça 'Vulnerabilidade social, barreiras de acesso e ameaças à permanência discente'. Com isso, espera-se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</si>
  <si>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mobilizar a força existente para reduzir a exposição institucional à ameaça 'Vulnerabilidade social, barreiras de acesso e ameaças à permanência discente'.</t>
  </si>
  <si>
    <t>acesso, permanência e êxito; qualidade dos serviços institucionais; efetividade institucional; inovação e transformação digital</t>
  </si>
  <si>
    <t>Há relação direta e central entre 'Iniciativas de adoção de ferramentas e procedimentos digitais' e 'Vulnerabilidade social, barreiras de acesso e ameaças à permanência discente'. O cruzamento possui capacidade concreta de gerar resposta estratégica estruturante no PDI, com aderência clara ao núcleo 'Acesso digital, experiência do usuário e serviços acadêmicos'.</t>
  </si>
  <si>
    <t>Núcleo reúne 5 cruzamentos (2 altos e 3 médios). Requer curadoria para confirmar escopo, evitar sobreposição com Tecnologia da Informação e Ensino e definir governabilidade institucional.</t>
  </si>
  <si>
    <t>O cruzamento se enquadra em '2-iniciativa estratégica' porque contribui para o núcleo 'Acesso digital, experiência do usuário e serviços acadêmicos', com resultado esperado que demanda coordenação institucional, curadoria e desdobramento posterior no planejamento.</t>
  </si>
  <si>
    <t>Organizar diretrizes de preservação, descrição, digitalização e disponibilização progressiva da memória institucional.</t>
  </si>
  <si>
    <t>A força 'Iniciativas de adoção de ferramentas e procedimentos digitais' pode contribuir para reduzir os efeitos da ameaça 'Mudanças socioculturais, baixa atratividade da oferta e fragilidade da imagem institucional', ao oferecer condições internas para preservar registros, qualificar o atendimento e sustentar decisões mesmo em cenário adverso. No PDI, a relação é pertinente porque favorece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</si>
  <si>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mobilizar a força existente para reduzir a exposição institucional à ameaça 'Mudanças socioculturais, baixa atratividade da oferta e fragilidade da imagem institucional'. Com isso, espera-se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</si>
  <si>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mobilizar a força existente para reduzir a exposição institucional à ameaça 'Mudanças socioculturais, baixa atratividade da oferta e fragilidade da imagem institucional'.</t>
  </si>
  <si>
    <t>A relação entre 'Iniciativas de adoção de ferramentas e procedimentos digitais'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</si>
  <si>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Existe alguma conexão temática entre 'Iniciativas de adoção de ferramentas e procedimentos digitais' e 'Provimento de pessoal, carreira pública e distribuição de cargos e funções', porém ela é indireta, secundária ou predominantemente operacional, com baixa capacidade de sustentar estratégia institucional relevante no PDI de forma isolada.</t>
  </si>
  <si>
    <t>acervo-forças-01</t>
  </si>
  <si>
    <t>Estrutura organizacional dos setores da área de ensino</t>
  </si>
  <si>
    <t>A força 'Estrutura organizacional dos setores da área de ensino' pode contribuir para reduzir os efeitos da ameaça 'Restrição, instabilidade orçamentária e dependência de fontes extraordinárias', ao oferecer condições internas para preservar registros, qualificar o atendimento e sustentar decisões mesmo em cenário adverso. No PDI, a relação é pertinente porque favorece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</si>
  <si>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reduzir a exposição institucional à ameaça 'Restrição, instabilidade orçamentária e dependência de fontes extraordinárias'.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</si>
  <si>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reduzir a exposição institucional à ameaça 'Restrição, instabilidade orçamentária e dependência de fontes extraordinárias'.</t>
  </si>
  <si>
    <t>capacidade de execução; maturidade de gestão; qualidade dos serviços institucionais; eficiência administrativa</t>
  </si>
  <si>
    <t>A relação entre 'Estrutura organizacional dos setores da área de ensino'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</si>
  <si>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O cruzamento se enquadra em '2-iniciativa estratégica' porque contribui para o núcleo 'Capacidade operacional e especialização das equipes de acervo', com resultado esperado que demanda coordenação institucional, curadoria e desdobramento posterior no planejamento.</t>
  </si>
  <si>
    <t>Núcleo estratégico</t>
  </si>
  <si>
    <t>Qtde "Alto"</t>
  </si>
  <si>
    <t>Existe alguma conexão temática entre 'Estrutura organizacional dos setores da área de ensino'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</si>
  <si>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A força 'Estrutura organizacional dos setores da área de ensino' pode contribuir para reduzir os efeitos da ameaça 'Vulnerabilidade social, barreiras de acesso e ameaças à permanência discente', ao oferecer condições internas para preservar registros, qualificar o atendimento e sustentar decisões mesmo em cenário adverso. No PDI, a relação é pertinente porque favorece melhorar o acesso de estudantes, egressos, servidores e gestores a documentos e informações acadêmicas, fortalecendo atendimento, inclusão, permanência e experiência digital.</t>
  </si>
  <si>
    <t>Há relação direta e central entre 'Estrutura organizacional dos setores da área de ensino' e 'Vulnerabilidade social, barreiras de acesso e ameaças à permanência discente'. O cruzamento possui capacidade concreta de gerar resposta estratégica estruturante no PDI, com aderência clara ao núcleo 'Acesso digital, experiência do usuário e serviços acadêmicos'.</t>
  </si>
  <si>
    <t>A força 'Estrutura organizacional dos setores da área de ensino' pode contribuir para reduzir os efeitos da ameaça 'Mudanças socioculturais, baixa atratividade da oferta e fragilidade da imagem institucional', ao oferecer condições internas para preservar registros, qualificar o atendimento e sustentar decisões mesmo em cenário adverso. No PDI, a relação é pertinente porque favorece melhorar o acesso de estudantes, egressos, servidores e gestores a documentos e informações acadêmicas, fortalecendo atendimento, inclusão, permanência e experiência digital.</t>
  </si>
  <si>
    <t>A relação entre 'Estrutura organizacional dos setores da área de ensino'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</si>
  <si>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A força 'Estrutura organizacional dos setores da área de ensino' pode contribuir para reduzir os efeitos da ameaça 'Provimento de pessoal, carreira pública e distribuição de cargos e funções', ao oferecer condições internas para preservar registros, qualificar o atendimento e sustentar decisões mesmo em cenário adverso. No PDI, a relação é pertinente porque favorece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</si>
  <si>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reduzir a exposição institucional à ameaça 'Provimento de pessoal, carreira pública e distribuição de cargos e funções'.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</si>
  <si>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reduzir a exposição institucional à ameaça 'Provimento de pessoal, carreira pública e distribuição de cargos e funções'.</t>
  </si>
  <si>
    <t>Há relação direta e central entre 'Estrutura organizacional dos setores da área de ensino' e 'Provimento de pessoal, carreira pública e distribuição de cargos e funções'. O cruzamento possui capacidade concreta de gerar resposta estratégica estruturante no PDI, com aderência clara ao núcleo 'Capacidade operacional e especialização das equipes de acervo'.</t>
  </si>
  <si>
    <t>acervo-forças-05</t>
  </si>
  <si>
    <t>Política de Segurança da Informação instituída no âmbito geral</t>
  </si>
  <si>
    <t>Existe alguma conexão temática entre 'Política de Segurança da Informação instituída no âmbito geral' e 'Restrição, instabilidade orçamentária e dependência de fontes extraordinárias', porém ela é indireta, secundária ou predominantemente operacional, com baixa capacidade de sustentar estratégia institucional relevante no PDI de forma isolada.</t>
  </si>
  <si>
    <t>Existe alguma conexão temática entre 'Política de Segurança da Informação instituída no âmbito geral'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</si>
  <si>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A força 'Política de Segurança da Informação instituída no âmbito geral' pode contribuir para reduzir os efeitos da ameaça 'Vulnerabilidade social, barreiras de acesso e ameaças à permanência discente', ao oferecer condições internas para preservar registros, qualificar o atendimento e sustentar decisões mesmo em cenário adverso. No PDI, a relação é pertinente porque favorece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</si>
  <si>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reduzir a exposição institucional à ameaça 'Vulnerabilidade social, barreiras de acesso e ameaças à permanência discente'.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</si>
  <si>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reduzir a exposição institucional à ameaça 'Vulnerabilidade social, barreiras de acesso e ameaças à permanência discente'.</t>
  </si>
  <si>
    <t>segurança jurídica; transparência e integridade; gestão de riscos; governança institucional</t>
  </si>
  <si>
    <t>A relação entre 'Política de Segurança da Informação instituída no âmbito geral' e 'Vulnerabilidade social, barreiras de acesso e ameaças à permanência discente' é pertinente e específica, mas depende de integração com outras ações, governabilidade adicional ou priorização institucional para produzir efeito estratégico amplo.</t>
  </si>
  <si>
    <t>O cruzamento se enquadra em '6-risco institucional' porque contribui para o núcleo 'Segurança, privacidade e conformidade do acervo digital', com resultado esperado que demanda coordenação institucional, curadoria e desdobramento posterior no planejamento.</t>
  </si>
  <si>
    <t>A força 'Política de Segurança da Informação instituída no âmbito geral' pode contribuir para reduzir os efeitos da ameaça 'Mudanças socioculturais, baixa atratividade da oferta e fragilidade da imagem institucional', ao oferecer condições internas para preservar registros, qualificar o atendimento e sustentar decisões mesmo em cenário adverso. No PDI, a relação é pertinente porque favorece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</si>
  <si>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reduzir a exposição institucional à ameaça 'Mudanças socioculturais, baixa atratividade da oferta e fragilidade da imagem institucional'. Com isso, espera-se fortalecer a segurança, a privacidade, a autenticidade jurídica e a rastreabilidade dos registros acadêmicos digitais, reduzindo riscos legais, operacionais e reputacionais.</t>
  </si>
  <si>
    <t>Síntese analítica</t>
  </si>
  <si>
    <t>Detalhar requisitos específicos de segurança da informação, privacidade, autenticidade, rastreabilidade e preservação aplicáveis ao acervo acadêmico digital. A ação deve mobilizar a força existente para reduzir a exposição institucional à ameaça 'Mudanças socioculturais, baixa atratividade da oferta e fragilidade da imagem institucional'.</t>
  </si>
  <si>
    <t>A relação entre 'Política de Segurança da Informação instituída no âmbito geral'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</si>
  <si>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Existe alguma conexão temática entre 'Política de Segurança da Informação instituída no âmbito geral' e 'Provimento de pessoal, carreira pública e distribuição de cargos e funções', porém ela é indireta, secundária ou predominantemente operacional, com baixa capacidade de sustentar estratégia institucional relevante no PDI de forma isolada.</t>
  </si>
  <si>
    <t>A SWOT cruzada do tema Acervo Acadêmico Digital indica maior densidade estratégica nos cruzamentos relacionados à transformação digital, integração sistêmica, governança documental, confiabilidade dos dados acadêmicos e segurança da informação. Os padrões de convergência apontam para a necessidade de institucionalizar fluxos e responsabilidades, estruturar repositório digital confiável, qualificar o acesso a dados e documentos acadêmicos e proteger a continuidade do acervo em contexto de restrição orçamentária e limitação de equipes. A curadoria deve observar a interface direta com Ensino, Tecnologia da Informação, Desenvolvimento Institucional e Comunicação, evitando duplicidade de estratégias e preservando o foco específico do acervo acadêmico digital.</t>
  </si>
  <si>
    <t>acervo-forças-02</t>
  </si>
  <si>
    <t>Organização inicial da documentação do acervo para a preservação da memória institucional</t>
  </si>
  <si>
    <t>Existe alguma conexão temática entre 'Organização inicial da documentação do acervo para a preservação da memória institucional' e 'Restrição, instabilidade orçamentária e dependência de fontes extraordinárias', porém ela é indireta, secundária ou predominantemente operacional, com baixa capacidade de sustentar estratégia institucional relevante no PDI de forma isolada.</t>
  </si>
  <si>
    <t>Existe alguma conexão temática entre 'Organização inicial da documentação do acervo para a preservação da memória institucional'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</si>
  <si>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Existe alguma conexão temática entre 'Organização inicial da documentação do acervo para a preservação da memória institucional' e 'Vulnerabilidade social, barreiras de acesso e ameaças à permanência discente', porém ela é indireta, secundária ou predominantemente operacional, com baixa capacidade de sustentar estratégia institucional relevante no PDI de forma isolada.</t>
  </si>
  <si>
    <t>A força 'Organização inicial da documentação do acervo para a preservação da memória institucional' pode contribuir para reduzir os efeitos da ameaça 'Mudanças socioculturais, baixa atratividade da oferta e fragilidade da imagem institucional', ao oferecer condições internas para preservar registros, qualificar o atendimento e sustentar decisões mesmo em cenário adverso. No PDI, a relação é pertinente porque favorece valorizar o acervo histórico e acadêmico como patrimônio informacional, ampliando preservação, transparência, identidade institucional e acesso qualificado à memória da instituição.</t>
  </si>
  <si>
    <t>Há relação direta e central entre 'Organização inicial da documentação do acervo para a preservação da memória institucional' e 'Mudanças socioculturais, baixa atratividade da oferta e fragilidade da imagem institucional'. O cruzamento possui capacidade concreta de gerar resposta estratégica estruturante no PDI, com aderência clara ao núcleo 'Preservação da memória institucional e transparência ativa'.</t>
  </si>
  <si>
    <t>Âncora</t>
  </si>
  <si>
    <t>A relação entre 'Organização inicial da documentação do acervo para a preservação da memória institucional' e 'Provimento de pessoal, carreira pública e distribuição de cargos e funções' é artificial ou excessivamente indireta para a SWOT cruzada; uma eventual estratégia poderia ser formulada sem depender efetivamente dos dois itens cruzados.</t>
  </si>
  <si>
    <t>Força + Oportunidade</t>
  </si>
  <si>
    <t>TOTAL</t>
  </si>
  <si>
    <t>oportunidade-tecnológico-1a</t>
  </si>
  <si>
    <t>Dados, transformação digital, IA e inovação educacional</t>
  </si>
  <si>
    <t>A força 'Nível de maturidade iniciada em gestão de documentos' oferece uma base institucional concreta para aproveitar a oportunidade 'Dados, transformação digital, IA e inovação educacional', pois permite avançar na organização, digitalização, confiabilidade e uso estratégico dos registros acadêmicos. O cruzamento é relevante para o PDI porque contribui para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</si>
  <si>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mobilizar a força existente para aproveitar a oportunidade 'Dados, transformação digital, IA e inovação educacional'.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</si>
  <si>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mobilizar a força existente para aproveitar a oportunidade 'Dados, transformação digital, IA e inovação educacional'.</t>
  </si>
  <si>
    <t>Há relação direta e central entre 'Nível de maturidade iniciada em gestão de documentos' e 'Dados, transformação digital, IA e inovação educacional'. O cruzamento possui capacidade concreta de gerar resposta estratégica estruturante no PDI, com aderência clara ao núcleo 'Qualidade, confiabilidade e uso estratégico dos dados acadêmicos'.</t>
  </si>
  <si>
    <t>oportunidade-econômico-05a</t>
  </si>
  <si>
    <t>Articulação com o setor produtivo, arranjos locais e desenvolvimento regional</t>
  </si>
  <si>
    <t>Existe alguma conexão temática entre 'Nível de maturidade iniciada em gestão de documentos' e 'Articulação com o setor produtivo, arranjos locais e desenvolvimento regional', porém ela é indireta, secundária ou predominantemente operacional, com baixa capacidade de sustentar estratégia institucional relevante no PDI de forma isolada.</t>
  </si>
  <si>
    <t>oportunidade-político-7a</t>
  </si>
  <si>
    <t>Políticas públicas, articulação governamental e fortalecimento da EPT</t>
  </si>
  <si>
    <t>A força 'Nível de maturidade iniciada em gestão de documentos' oferece uma base institucional concreta para aproveitar a oportunidade 'Políticas públicas, articulação governamental e fortalecimento da EPT', pois permite avançar na organização, digitalização, confiabilidade e uso estratégico dos registros acadêmicos. O cruzamento é relevante para o PDI porque contribui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</si>
  <si>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mobilizar a força existente para aproveitar a oportunidade 'Políticas públicas, articulação governamental e fortalecimento da EPT'.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</si>
  <si>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mobilizar a força existente para aproveitar a oportunidade 'Políticas públicas, articulação governamental e fortalecimento da EPT'.</t>
  </si>
  <si>
    <t>governança institucional; maturidade de gestão; integração sistêmica; qualidade dos serviços institucionais</t>
  </si>
  <si>
    <t>A relação entre 'Nível de maturidade iniciada em gestão de documentos'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</si>
  <si>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O cruzamento se enquadra em '5-programa institucional' porque contribui para o núcleo 'Governança, padronização e fluxos do acervo acadêmico digital', com resultado esperado que demanda coordenação institucional, curadoria e desdobramento posterior no planejamento.</t>
  </si>
  <si>
    <t>oportunidade-social-10a</t>
  </si>
  <si>
    <t>Ampliação do acesso, inclusão e diversificação da oferta educacional</t>
  </si>
  <si>
    <t>Cruzamentos com Alto Potencial</t>
  </si>
  <si>
    <t>A força 'Nível de maturidade iniciada em gestão de documentos' oferece uma base institucional concreta para aproveitar a oportunidade 'Ampliação do acesso, inclusão e diversificação da oferta educacional', pois permite avançar na organização, digitalização, confiabilidade e uso estratégico dos registros acadêmicos. O cruzamento é relevante para o PDI porque contribui para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</si>
  <si>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mobilizar a força existente para aproveitar a oportunidade 'Ampliação do acesso, inclusão e diversificação da oferta educacional'. Com isso, espera-se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</si>
  <si>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mobilizar a força existente para aproveitar a oportunidade 'Ampliação do acesso, inclusão e diversificação da oferta educacional'.</t>
  </si>
  <si>
    <t>A relação entre 'Nível de maturidade iniciada em gestão de documentos'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</si>
  <si>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Item interno</t>
  </si>
  <si>
    <t># Cruzamentos</t>
  </si>
  <si>
    <t>oportunidade-legal-17a</t>
  </si>
  <si>
    <t>Governança, gestão por resultados e maturidade institucional</t>
  </si>
  <si>
    <t>Item externo</t>
  </si>
  <si>
    <t>A força 'Nível de maturidade iniciada em gestão de documentos' oferece uma base institucional concreta para aproveitar a oportunidade 'Governança, gestão por resultados e maturidade institucional', pois permite avançar na organização, digitalização, confiabilidade e uso estratégico dos registros acadêmicos. O cruzamento é relevante para o PDI porque contribui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</si>
  <si>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mobilizar a força existente para aproveitar a oportunidade 'Governança, gestão por resultados e maturidade institucional'.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</si>
  <si>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mobilizar a força existente para aproveitar a oportunidade 'Governança, gestão por resultados e maturidade institucional'.</t>
  </si>
  <si>
    <t>Há relação direta e central entre 'Nível de maturidade iniciada em gestão de documentos' e 'Governança, gestão por resultados e maturidade institucional'. O cruzamento possui capacidade concreta de gerar resposta estratégica estruturante no PDI, com aderência clara ao núcleo 'Governança, padronização e fluxos do acervo acadêmico digital'.</t>
  </si>
  <si>
    <t>A força 'Iniciativas de adoção de ferramentas e procedimentos digitais' oferece uma base institucional concreta para aproveitar a oportunidade 'Dados, transformação digital, IA e inovação educacional', pois permite avançar na organização, digitalização, confiabilidade e uso estratégico dos registros acadêmicos. O cruzamento é relevante para o PDI porque contribui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</si>
  <si>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'Dados, transformação digital, IA e inovação educacional'.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</si>
  <si>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'Dados, transformação digital, IA e inovação educacional'.</t>
  </si>
  <si>
    <t>inovação e transformação digital; integração sistêmica; qualidade dos serviços institucionais; maturidade de gestão</t>
  </si>
  <si>
    <t>Há relação direta e central entre 'Iniciativas de adoção de ferramentas e procedimentos digitais' e 'Dados, transformação digital, IA e inovação educacional'. O cruzamento possui capacidade concreta de gerar resposta estratégica estruturante no PDI, com aderência clara ao núcleo 'Integração sistêmica e repositório digital confiável'.</t>
  </si>
  <si>
    <t>O cruzamento se enquadra em '5-programa institucional' porque contribui para o núcleo 'Integração sistêmica e repositório digital confiável', com resultado esperado que demanda coordenação institucional, curadoria e desdobramento posterior no planejamento.</t>
  </si>
  <si>
    <t>Critério</t>
  </si>
  <si>
    <t>Existe alguma conexão temática entre 'Iniciativas de adoção de ferramentas e procedimentos digitais' e 'Articulação com o setor produtivo, arranjos locais e desenvolvimento regional', porém ela é indireta, secundária ou predominantemente operacional, com baixa capacidade de sustentar estratégia institucional relevante no PDI de forma isolada.</t>
  </si>
  <si>
    <t>Descrição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</si>
  <si>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</si>
  <si>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</si>
  <si>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</si>
  <si>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</si>
  <si>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A força 'Iniciativas de adoção de ferramentas e procedimentos digitais' oferece uma base institucional concreta para aproveitar a oportunidade 'Políticas públicas, articulação governamental e fortalecimento da EPT', pois permite avançar na organização, digitalização, confiabilidade e uso estratégico dos registros acadêmicos. O cruzamento é relevante para o PDI porque contribui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</si>
  <si>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'Políticas públicas, articulação governamental e fortalecimento da EPT'. Com isso, espera-se ampliar a integração dos sistemas e estruturar bases para um repositório digital confiável, reduzindo retrabalho, fragmentação e dependência de procedimentos manuais.</t>
  </si>
  <si>
    <t>Potencial estratégico - Baixo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</si>
  <si>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'Políticas públicas, articulação governamental e fortalecimento da EPT'.</t>
  </si>
  <si>
    <t>Relação possível, porém indireta, secundária, operacional ou pouco transformadora.</t>
  </si>
  <si>
    <t>Potencial estratégico - Não recomendado</t>
  </si>
  <si>
    <t>Relação artificial, genérica, reputacional, retórica ou não dependente dos dois itens cruzados.</t>
  </si>
  <si>
    <t>A relação entre 'Iniciativas de adoção de ferramentas e procedimentos digitais'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</si>
  <si>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</si>
  <si>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</si>
  <si>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</si>
  <si>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</si>
  <si>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</si>
  <si>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</si>
  <si>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</si>
  <si>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</si>
  <si>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Cruzamento central, capaz de representar a lógica principal do núcleo.</t>
  </si>
  <si>
    <t>A força 'Iniciativas de adoção de ferramentas e procedimentos digitais' oferece uma base institucional concreta para aproveitar a oportunidade 'Ampliação do acesso, inclusão e diversificação da oferta educacional', pois permite avançar na organização, digitalização, confiabilidade e uso estratégico dos registros acadêmicos. O cruzamento é relevante para o PDI porque contribui para melhorar o acesso de estudantes, egressos, servidores e gestores a documentos e informações acadêmicas, fortalecendo atendimento, inclusão, permanência e experiência digital.</t>
  </si>
  <si>
    <t>Cruzamento que reforça, amplia ou ajuda a viabilizar o núcleo.</t>
  </si>
  <si>
    <t>Alerta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</si>
  <si>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</si>
  <si>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</si>
  <si>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</si>
  <si>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t>Há relação direta e central entre 'Iniciativas de adoção de ferramentas e procedimentos digitais' e 'Ampliação do acesso, inclusão e diversificação da oferta educacional'. O cruzamento possui capacidade concreta de gerar resposta estratégica estruturante no PDI, com aderência clara ao núcleo 'Acesso digital, experiência do usuário e serviços acadêmicos'.</t>
  </si>
  <si>
    <t>A força 'Iniciativas de adoção de ferramentas e procedimentos digitais' oferece uma base institucional concreta para aproveitar a oportunidade 'Governança, gestão por resultados e maturidade institucional', pois permite avançar na organização, digitalização, confiabilidade e uso estratégico dos registros acadêmicos. O cruzamento é relevante para o PDI porque contribui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</si>
  <si>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'Governança, gestão por resultados e maturidade institucional'.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</si>
  <si>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mobilizar a força existente para aproveitar a oportunidade 'Governança, gestão por resultados e maturidade institucional'.</t>
  </si>
  <si>
    <t>Há relação direta e central entre 'Iniciativas de adoção de ferramentas e procedimentos digitais' e 'Governança, gestão por resultados e maturidade institucional'. O cruzamento possui capacidade concreta de gerar resposta estratégica estruturante no PDI, com aderência clara ao núcleo 'Integração sistêmica e repositório digital confiável'.</t>
  </si>
  <si>
    <t>A força 'Estrutura organizacional dos setores da área de ensino' oferece uma base institucional concreta para aproveitar a oportunidade 'Dados, transformação digital, IA e inovação educacional', pois permite avançar na organização, digitalização, confiabilidade e uso estratégico dos registros acadêmicos. O cruzamento é relevante para o PDI porque contribui para elevar a confiabilidade, disponibilidade e uso estratégico dos dados acadêmicos para apoiar decisões sobre oferta, permanência, atendimento, monitoramento e prestação de contas.</t>
  </si>
  <si>
    <t>A relação entre 'Estrutura organizacional dos setores da área de ensino' e 'Dados, transformação digital, IA e inovação educacional' é pertinente e específica, mas depende de integração com outras ações, governabilidade adicional ou priorização institucional para produzir efeito estratégico amplo.</t>
  </si>
  <si>
    <t>Existe alguma conexão temática entre 'Estrutura organizacional dos setores da área de ensino'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</si>
  <si>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força 'Estrutura organizacional dos setores da área de ensino' oferece uma base institucional concreta para aproveitar a oportunidade 'Políticas públicas, articulação governamental e fortalecimento da EPT', pois permite avançar na organização, digitalização, confiabilidade e uso estratégico dos registros acadêmicos. O cruzamento é relevante para o PDI porque contribui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</si>
  <si>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aproveitar a oportunidade 'Políticas públicas, articulação governamental e fortalecimento da EPT'.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</si>
  <si>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aproveitar a oportunidade 'Políticas públicas, articulação governamental e fortalecimento da EPT'.</t>
  </si>
  <si>
    <t>A relação entre 'Estrutura organizacional dos setores da área de ensino'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</si>
  <si>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força 'Estrutura organizacional dos setores da área de ensino' oferece uma base institucional concreta para aproveitar a oportunidade 'Ampliação do acesso, inclusão e diversificação da oferta educacional', pois permite avançar na organização, digitalização, confiabilidade e uso estratégico dos registros acadêmicos. O cruzamento é relevante para o PDI porque contribui para melhorar o acesso de estudantes, egressos, servidores e gestores a documentos e informações acadêmicas, fortalecendo atendimento, inclusão, permanência e experiência digital.</t>
  </si>
  <si>
    <t>Há relação direta e central entre 'Estrutura organizacional dos setores da área de ensino' e 'Ampliação do acesso, inclusão e diversificação da oferta educacional'. O cruzamento possui capacidade concreta de gerar resposta estratégica estruturante no PDI, com aderência clara ao núcleo 'Acesso digital, experiência do usuário e serviços acadêmicos'.</t>
  </si>
  <si>
    <t>A força 'Estrutura organizacional dos setores da área de ensino' oferece uma base institucional concreta para aproveitar a oportunidade 'Governança, gestão por resultados e maturidade institucional', pois permite avançar na organização, digitalização, confiabilidade e uso estratégico dos registros acadêmicos. O cruzamento é relevante para o PDI porque contribui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</si>
  <si>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aproveitar a oportunidade 'Governança, gestão por resultados e maturidade institucional'.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</si>
  <si>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mobilizar a força existente para aproveitar a oportunidade 'Governança, gestão por resultados e maturidade institucional'.</t>
  </si>
  <si>
    <t>A relação entre 'Estrutura organizacional dos setores da área de ensino' e 'Governança, gestão por resultados e maturidade institucional' é pertinente e específica, mas depende de integração com outras ações, governabilidade adicional ou priorização institucional para produzir efeito estratégico amplo.</t>
  </si>
  <si>
    <t>A força 'Política de Segurança da Informação instituída no âmbito geral' oferece uma base institucional concreta para aproveitar a oportunidade 'Dados, transformação digital, IA e inovação educacional', pois permite avançar na organização, digitalização, confiabilidade e uso estratégico dos registros acadêmicos. O cruzamento é relevante para o PDI porque contribui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</si>
  <si>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'Dados, transformação digital, IA e inovação educacional'.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</si>
  <si>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'Dados, transformação digital, IA e inovação educacional'.</t>
  </si>
  <si>
    <t>A relação entre 'Política de Segurança da Informação instituída no âmbito geral' e 'Dados, transformação digital, IA e inovação educacional' é pertinente e específica, mas depende de integração com outras ações, governabilidade adicional ou priorização institucional para produzir efeito estratégico amplo.</t>
  </si>
  <si>
    <t>Existe alguma conexão temática entre 'Política de Segurança da Informação instituída no âmbito geral' e 'Articulação com o setor produtivo, arranjos locais e desenvolvimento regional', porém ela é indireta, secundária ou predominantemente operacional, com baixa capacidade de sustentar estratégia institucional relevante no PDI de forma isolada.</t>
  </si>
  <si>
    <t>Estratégia</t>
  </si>
  <si>
    <t>A força 'Política de Segurança da Informação instituída no âmbito geral' oferece uma base institucional concreta para aproveitar a oportunidade 'Políticas públicas, articulação governamental e fortalecimento da EPT', pois permite avançar na organização, digitalização, confiabilidade e uso estratégico dos registros acadêmicos. O cruzamento é relevante para o PDI porque contribui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</si>
  <si>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'Políticas públicas, articulação governamental e fortalecimento da EPT'.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</si>
  <si>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'Políticas públicas, articulação governamental e fortalecimento da EPT'.</t>
  </si>
  <si>
    <t>A relação entre 'Política de Segurança da Informação instituída no âmbito geral'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</si>
  <si>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força 'Política de Segurança da Informação instituída no âmbito geral' oferece uma base institucional concreta para aproveitar a oportunidade 'Ampliação do acesso, inclusão e diversificação da oferta educacional', pois permite avançar na organização, digitalização, confiabilidade e uso estratégico dos registros acadêmicos. O cruzamento é relevante para o PDI porque contribui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</si>
  <si>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'Ampliação do acesso, inclusão e diversificação da oferta educacional'.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</si>
  <si>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'Ampliação do acesso, inclusão e diversificação da oferta educacional'.</t>
  </si>
  <si>
    <t>A relação entre 'Política de Segurança da Informação instituída no âmbito geral'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</si>
  <si>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A força 'Política de Segurança da Informação instituída no âmbito geral' oferece uma base institucional concreta para aproveitar a oportunidade 'Governança, gestão por resultados e maturidade institucional', pois permite avançar na organização, digitalização, confiabilidade e uso estratégico dos registros acadêmicos. O cruzamento é relevante para o PDI porque contribui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</si>
  <si>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'Governança, gestão por resultados e maturidade institucional'.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</si>
  <si>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mobilizar a força existente para aproveitar a oportunidade 'Governança, gestão por resultados e maturidade institucional'.</t>
  </si>
  <si>
    <t>Há relação direta e central entre 'Política de Segurança da Informação instituída no âmbito geral' e 'Governança, gestão por resultados e maturidade institucional'. O cruzamento possui capacidade concreta de gerar resposta estratégica estruturante no PDI, com aderência clara ao núcleo 'Segurança, privacidade e conformidade do acervo digital'.</t>
  </si>
  <si>
    <t>A força 'Organização inicial da documentação do acervo para a preservação da memória institucional' oferece uma base institucional concreta para aproveitar a oportunidade 'Dados, transformação digital, IA e inovação educacional', pois permite avançar na organização, digitalização, confiabilidade e uso estratégico dos registros acadêmicos. O cruzamento é relevante para o PDI porque contribui para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</si>
  <si>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'Dados, transformação digital, IA e inovação educacional'. Com isso, espera-se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</si>
  <si>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'Dados, transformação digital, IA e inovação educacional'.</t>
  </si>
  <si>
    <t>A relação entre 'Organização inicial da documentação do acervo para a preservação da memória institucional' e 'Dados, transformação digital, IA e inovação educacional' é pertinente e específica, mas depende de integração com outras ações, governabilidade adicional ou priorização institucional para produzir efeito estratégico amplo.</t>
  </si>
  <si>
    <t>Existe alguma conexão temática entre 'Organização inicial da documentação do acervo para a preservação da memória institucional'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</si>
  <si>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força 'Organização inicial da documentação do acervo para a preservação da memória institucional' oferece uma base institucional concreta para aproveitar a oportunidade 'Políticas públicas, articulação governamental e fortalecimento da EPT', pois permite avançar na organização, digitalização, confiabilidade e uso estratégico dos registros acadêmicos. O cruzamento é relevante para o PDI porque contribui para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</si>
  <si>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'Políticas públicas, articulação governamental e fortalecimento da EPT'. Com isso, espera-se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</si>
  <si>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'Políticas públicas, articulação governamental e fortalecimento da EPT'.</t>
  </si>
  <si>
    <t>A relação entre 'Organização inicial da documentação do acervo para a preservação da memória institucional'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</si>
  <si>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Existe alguma conexão temática entre 'Organização inicial da documentação do acervo para a preservação da memória institucional' e 'Ampliação do acesso, inclusão e diversificação da oferta educacional', porém ela é indireta, secundária ou predominantemente operacional, com baixa capacidade de sustentar estratégia institucional relevante no PDI de forma isolada.</t>
  </si>
  <si>
    <t>A força 'Organização inicial da documentação do acervo para a preservação da memória institucional' oferece uma base institucional concreta para aproveitar a oportunidade 'Governança, gestão por resultados e maturidade institucional', pois permite avançar na organização, digitalização, confiabilidade e uso estratégico dos registros acadêmicos. O cruzamento é relevante para o PDI porque contribui para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</si>
  <si>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'Governança, gestão por resultados e maturidade institucional'. Com isso, espera-se valorizar o acervo histórico e acadêmico como patrimônio informacional, ampliando preservação, transparência, identidade institucional e acesso qualificado à memória da instituição.</t>
  </si>
  <si>
    <t>Organizar diretrizes de preservação, descrição, digitalização e disponibilização progressiva da memória institucional, articulando registros acadêmicos, históricos e administrativos. A ação deve mobilizar a força existente para aproveitar a oportunidade 'Governança, gestão por resultados e maturidade institucional'.</t>
  </si>
  <si>
    <t>Há relação direta e central entre 'Organização inicial da documentação do acervo para a preservação da memória institucional' e 'Governança, gestão por resultados e maturidade institucional'. O cruzamento possui capacidade concreta de gerar resposta estratégica estruturante no PDI, com aderência clara ao núcleo 'Preservação da memória institucional e transparência ativa'.</t>
  </si>
  <si>
    <t>Núcleo Estratégico</t>
  </si>
  <si>
    <t>Resultado Esperado</t>
  </si>
  <si>
    <t>Destino</t>
  </si>
  <si>
    <t>Fraqueza + Ameaça</t>
  </si>
  <si>
    <t>acervo-fraqueza-07</t>
  </si>
  <si>
    <t>Dificuldade de acesso a dados confiáveis</t>
  </si>
  <si>
    <t>A fraqueza 'Dificuldade de acesso a dados confiáveis' tende a agravar os efeitos da ameaça 'Restrição, instabilidade orçamentária e dependência de fontes extraordinárias', pois aumenta a exposição da instituição a riscos de descontinuidade, retrabalho, perda de confiabilidade, baixa capacidade de atendimento ou fragilidade regulatória. A mitigação é estratégica para proteger a continuidade da digitalização, preservação e modernização do acervo em contexto de restrição orçamentária, orientando prioridades e evitando descontinuidade de projetos críticos.</t>
  </si>
  <si>
    <t>Priorizar investimentos críticos em acervo digital, com critérios de risco, impacto acadêmico, conformidade legal, continuidade de serviços e racionalização de recursos. A ação deve priorizar a mitigação da fragilidade identificada diante da ameaça 'Restrição, instabilidade orçamentária e dependência de fontes extraordinárias'. Com isso, espera-se proteger a continuidade da digitalização, preservação e modernização do acervo em contexto de restrição orçamentária, orientando prioridades e evitando descontinuidade de projetos críticos.</t>
  </si>
  <si>
    <t>Priorizar investimentos críticos em acervo digital, com critérios de risco, impacto acadêmico, conformidade legal, continuidade de serviços e racionalização de recursos. A ação deve priorizar a mitigação da fragilidade identificada diante da ameaça 'Restrição, instabilidade orçamentária e dependência de fontes extraordinárias'.</t>
  </si>
  <si>
    <t>A relação entre 'Dificuldade de acesso a dados confiáveis'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</si>
  <si>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Existe alguma conexão temática entre 'Dificuldade de acesso a dados confiáveis'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</si>
  <si>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A fraqueza 'Dificuldade de acesso a dados confiáveis' tende a agravar os efeitos da ameaça 'Vulnerabilidade social, barreiras de acesso e ameaças à permanência discente', pois aumenta a exposição da instituição a riscos de descontinuidade, retrabalho, perda de confiabilidade, baixa capacidade de atendimento ou fragilidade regulatória. A mitigação é estratégica para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</si>
  <si>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priorizar a mitigação da fragilidade identificada diante da ameaça 'Vulnerabilidade social, barreiras de acesso e ameaças à permanência discente'. Com isso, espera-se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</si>
  <si>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priorizar a mitigação da fragilidade identificada diante da ameaça 'Vulnerabilidade social, barreiras de acesso e ameaças à permanência discente'.</t>
  </si>
  <si>
    <t>Há relação direta e central entre 'Dificuldade de acesso a dados confiáveis' e 'Vulnerabilidade social, barreiras de acesso e ameaças à permanência discente'. O cruzamento possui capacidade concreta de gerar resposta estratégica estruturante no PDI, com aderência clara ao núcleo 'Acesso digital, experiência do usuário e serviços acadêmicos'.</t>
  </si>
  <si>
    <t>A fraqueza 'Dificuldade de acesso a dados confiáveis' tende a agravar os efeitos da ameaça 'Mudanças socioculturais, baixa atratividade da oferta e fragilidade da imagem institucional', pois aumenta a exposição da instituição a riscos de descontinuidade, retrabalho, perda de confiabilidade, baixa capacidade de atendimento ou fragilidade regulatória. A mitigação é estratégica para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</si>
  <si>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priorizar a mitigação da fragilidade identificada diante da ameaça 'Mudanças socioculturais, baixa atratividade da oferta e fragilidade da imagem institucional'.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</si>
  <si>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priorizar a mitigação da fragilidade identificada diante da ameaça 'Mudanças socioculturais, baixa atratividade da oferta e fragilidade da imagem institucional'.</t>
  </si>
  <si>
    <t>Há relação direta e central entre 'Dificuldade de acesso a dados confiáveis' e 'Mudanças socioculturais, baixa atratividade da oferta e fragilidade da imagem institucional'. O cruzamento possui capacidade concreta de gerar resposta estratégica estruturante no PDI, com aderência clara ao núcleo 'Qualidade, confiabilidade e uso estratégico dos dados acadêmicos'.</t>
  </si>
  <si>
    <t>A fraqueza 'Dificuldade de acesso a dados confiáveis' tende a agravar os efeitos da ameaça 'Provimento de pessoal, carreira pública e distribuição de cargos e funções',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</si>
  <si>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'Provimento de pessoal, carreira pública e distribuição de cargos e funções'.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</si>
  <si>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'Provimento de pessoal, carreira pública e distribuição de cargos e funções'.</t>
  </si>
  <si>
    <t>A relação entre 'Dificuldade de acesso a dados confiáveis' e 'Provimento de pessoal, carreira pública e distribuição de cargos e funções' é pertinente e específica, mas depende de integração com outras ações, governabilidade adicional ou priorização institucional para produzir efeito estratégico amplo.</t>
  </si>
  <si>
    <t>acervo-fraqueza-02</t>
  </si>
  <si>
    <t>Sistemas e repositórios insuficientes, fragmentados e com baixa integração institucional</t>
  </si>
  <si>
    <t>A fraqueza 'Sistemas e repositórios insuficientes, fragmentados e com baixa integração institucional' tende a agravar os efeitos da ameaça 'Restrição, instabilidade orçamentária e dependência de fontes extraordinárias', pois aumenta a exposição da instituição a riscos de descontinuidade, retrabalho, perda de confiabilidade, baixa capacidade de atendimento ou fragilidade regulatória. A mitigação é estratégica para proteger a continuidade da digitalização, preservação e modernização do acervo em contexto de restrição orçamentária, orientando prioridades e evitando descontinuidade de projetos críticos.</t>
  </si>
  <si>
    <t>Há relação direta e central entre 'Sistemas e repositórios insuficientes, fragmentados e com baixa integração institucional' e 'Restrição, instabilidade orçamentária e dependência de fontes extraordinárias'. O cruzamento possui capacidade concreta de gerar resposta estratégica estruturante no PDI, com aderência clara ao núcleo 'Sustentabilidade financeira e priorização do acervo digital'.</t>
  </si>
  <si>
    <t>A fraqueza 'Sistemas e repositórios insuficientes, fragmentados e com baixa integração institucional' tende a agravar os efeitos da ameaça 'Instabilidade político-institucional e fragilidade de articulação estratégica', pois aumenta a exposição da instituição a riscos de descontinuidade, retrabalho, perda de confiabilidade, baixa capacidade de atendimento ou fragilidade regulatória. A mitigação é estratégica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</si>
  <si>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priorizar a mitigação da fragilidade identificada diante da ameaça 'Instabilidade político-institucional e fragilidade de articulação estratégica'.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</si>
  <si>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priorizar a mitigação da fragilidade identificada diante da ameaça 'Instabilidade político-institucional e fragilidade de articulação estratégica'.</t>
  </si>
  <si>
    <t>A relação entre 'Sistemas e repositórios insuficientes, fragmentados e com baixa integração institucional' e 'Instabilidade político-institucional e fragilidade de articulação estratégica' é pertinente e específica, mas depende de integração com outras ações, governabilidade adicional ou priorização institucional para produzir efeito estratégico amplo.</t>
  </si>
  <si>
    <t>A fraqueza 'Sistemas e repositórios insuficientes, fragmentados e com baixa integração institucional' tende a agravar os efeitos da ameaça 'Vulnerabilidade social, barreiras de acesso e ameaças à permanência discente', pois aumenta a exposição da instituição a riscos de descontinuidade, retrabalho, perda de confiabilidade, baixa capacidade de atendimento ou fragilidade regulatória. A mitigação é estratégica para melhorar o acesso de estudantes, egressos, servidores e gestores a documentos e informações acadêmicas, fortalecendo atendimento, inclusão, permanência e experiência digital.</t>
  </si>
  <si>
    <t>Há relação direta e central entre 'Sistemas e repositórios insuficientes, fragmentados e com baixa integração institucional' e 'Vulnerabilidade social, barreiras de acesso e ameaças à permanência discente'. O cruzamento possui capacidade concreta de gerar resposta estratégica estruturante no PDI, com aderência clara ao núcleo 'Acesso digital, experiência do usuário e serviços acadêmicos'.</t>
  </si>
  <si>
    <t>A fraqueza 'Sistemas e repositórios insuficientes, fragmentados e com baixa integração institucional' tende a agravar os efeitos da ameaça 'Mudanças socioculturais, baixa atratividade da oferta e fragilidade da imagem institucional', pois aumenta a exposição da instituição a riscos de descontinuidade, retrabalho, perda de confiabilidade, baixa capacidade de atendimento ou fragilidade regulatória. A mitigação é estratégica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</si>
  <si>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priorizar a mitigação da fragilidade identificada diante da ameaça 'Mudanças socioculturais, baixa atratividade da oferta e fragilidade da imagem institucional'.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</si>
  <si>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priorizar a mitigação da fragilidade identificada diante da ameaça 'Mudanças socioculturais, baixa atratividade da oferta e fragilidade da imagem institucional'.</t>
  </si>
  <si>
    <t>Há relação direta e central entre 'Sistemas e repositórios insuficientes, fragmentados e com baixa integração institucional' e 'Mudanças socioculturais, baixa atratividade da oferta e fragilidade da imagem institucional'. O cruzamento possui capacidade concreta de gerar resposta estratégica estruturante no PDI, com aderência clara ao núcleo 'Integração sistêmica e repositório digital confiável'.</t>
  </si>
  <si>
    <t>A fraqueza 'Sistemas e repositórios insuficientes, fragmentados e com baixa integração institucional' tende a agravar os efeitos da ameaça 'Provimento de pessoal, carreira pública e distribuição de cargos e funções',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</si>
  <si>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A relação entre 'Sistemas e repositórios insuficientes, fragmentados e com baixa integração institucional' e 'Provimento de pessoal, carreira pública e distribuição de cargos e funções' é pertinente e específica, mas depende de integração com outras ações, governabilidade adicional ou priorização institucional para produzir efeito estratégico amplo.</t>
  </si>
  <si>
    <t>acervo-fraqueza-04</t>
  </si>
  <si>
    <t>Falta de padronização, normativos e fluxos, dificuldade de atualização dos procedimentos, ausência de integração intersetorial</t>
  </si>
  <si>
    <t>A fraqueza 'Falta de padronização, normativos e fluxos, dificuldade de atualização dos procedimentos, ausência de integração intersetorial' tende a agravar os efeitos da ameaça 'Restrição, instabilidade orçamentária e dependência de fontes extraordinárias', pois aumenta a exposição da instituição a riscos de descontinuidade, retrabalho, perda de confiabilidade, baixa capacidade de atendimento ou fragilidade regulatória. A mitigação é estratégica para proteger a continuidade da digitalização, preservação e modernização do acervo em contexto de restrição orçamentária, orientando prioridades e evitando descontinuidade de projetos críticos.</t>
  </si>
  <si>
    <t>A relação entre 'Falta de padronização, normativos e fluxos, dificuldade de atualização dos procedimentos, ausência de integração intersetorial'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</si>
  <si>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Existe alguma conexão temática entre 'Falta de padronização, normativos e fluxos, dificuldade de atualização dos procedimentos, ausência de integração intersetorial' e 'Instabilidade político-institucional e fragilidade de articulação estratégica', porém ela é indireta, secundária ou predominantemente operacional, com baixa capacidade de sustentar estratégia institucional relevante no PDI de forma isolada.</t>
  </si>
  <si>
    <t>A fraqueza 'Falta de padronização, normativos e fluxos, dificuldade de atualização dos procedimentos, ausência de integração intersetorial' tende a agravar os efeitos da ameaça 'Vulnerabilidade social, barreiras de acesso e ameaças à permanência discente', pois aumenta a exposição da instituição a riscos de descontinuidade, retrabalho, perda de confiabilidade, baixa capacidade de atendimento ou fragilidade regulatória. A mitigação é estratégica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</si>
  <si>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priorizar a mitigação da fragilidade identificada diante da ameaça 'Vulnerabilidade social, barreiras de acesso e ameaças à permanência discente'.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</si>
  <si>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priorizar a mitigação da fragilidade identificada diante da ameaça 'Vulnerabilidade social, barreiras de acesso e ameaças à permanência discente'.</t>
  </si>
  <si>
    <t>A relação entre 'Falta de padronização, normativos e fluxos, dificuldade de atualização dos procedimentos, ausência de integração intersetorial' e 'Vulnerabilidade social, barreiras de acesso e ameaças à permanência discente' é pertinente e específica, mas depende de integração com outras ações, governabilidade adicional ou priorização institucional para produzir efeito estratégico amplo.</t>
  </si>
  <si>
    <t>A fraqueza 'Falta de padronização, normativos e fluxos, dificuldade de atualização dos procedimentos, ausência de integração intersetorial' tende a agravar os efeitos da ameaça 'Mudanças socioculturais, baixa atratividade da oferta e fragilidade da imagem institucional', pois aumenta a exposição da instituição a riscos de descontinuidade, retrabalho, perda de confiabilidade, baixa capacidade de atendimento ou fragilidade regulatória. A mitigação é estratégica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</si>
  <si>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priorizar a mitigação da fragilidade identificada diante da ameaça 'Mudanças socioculturais, baixa atratividade da oferta e fragilidade da imagem institucional'.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</si>
  <si>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priorizar a mitigação da fragilidade identificada diante da ameaça 'Mudanças socioculturais, baixa atratividade da oferta e fragilidade da imagem institucional'.</t>
  </si>
  <si>
    <t>A relação entre 'Falta de padronização, normativos e fluxos, dificuldade de atualização dos procedimentos, ausência de integração intersetorial'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</si>
  <si>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A fraqueza 'Falta de padronização, normativos e fluxos, dificuldade de atualização dos procedimentos, ausência de integração intersetorial' tende a agravar os efeitos da ameaça 'Provimento de pessoal, carreira pública e distribuição de cargos e funções',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</si>
  <si>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Há relação direta e central entre 'Falta de padronização, normativos e fluxos, dificuldade de atualização dos procedimentos, ausência de integração intersetorial' e 'Provimento de pessoal, carreira pública e distribuição de cargos e funções'. O cruzamento possui capacidade concreta de gerar resposta estratégica estruturante no PDI, com aderência clara ao núcleo 'Capacidade operacional e especialização das equipes de acervo'.</t>
  </si>
  <si>
    <t>acervo-fraqueza-06</t>
  </si>
  <si>
    <t>Ausência de assuntos e normas específicas para o tratamento do acervo acadêmico dentro da política da segurança da informação já instituída</t>
  </si>
  <si>
    <t>A fraqueza 'Ausência de assuntos e normas específicas para o tratamento do acervo acadêmico dentro da política da segurança da informação já instituída' tende a agravar os efeitos da ameaça 'Restrição, instabilidade orçamentária e dependência de fontes extraordinárias', pois aumenta a exposição da instituição a riscos de descontinuidade, retrabalho, perda de confiabilidade, baixa capacidade de atendimento ou fragilidade regulatória. A mitigação é estratégica para proteger a continuidade da digitalização, preservação e modernização do acervo em contexto de restrição orçamentária, orientando prioridades e evitando descontinuidade de projetos críticos.</t>
  </si>
  <si>
    <t>A relação entre 'Ausência de assuntos e normas específicas para o tratamento do acervo acadêmico dentro da política da segurança da informação já instituída' e 'Restrição, instabilidade orçamentária e dependência de fontes extraordinárias' é pertinente e específica, mas depende de integração com outras ações, governabilidade adicional ou priorização institucional para produzir efeito estratégico amplo.</t>
  </si>
  <si>
    <t>A fraqueza 'Ausência de assuntos e normas específicas para o tratamento do acervo acadêmico dentro da política da segurança da informação já instituída' tende a agravar os efeitos da ameaça 'Instabilidade político-institucional e fragilidade de articulação estratégica', pois aumenta a exposição da instituição a riscos de descontinuidade, retrabalho, perda de confiabilidade, baixa capacidade de atendimento ou fragilidade regulatória. A mitigação é estratégica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</si>
  <si>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priorizar a mitigação da fragilidade identificada diante da ameaça 'Instabilidade político-institucional e fragilidade de articulação estratégica'.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</si>
  <si>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priorizar a mitigação da fragilidade identificada diante da ameaça 'Instabilidade político-institucional e fragilidade de articulação estratégica'.</t>
  </si>
  <si>
    <t>A relação entre 'Ausência de assuntos e normas específicas para o tratamento do acervo acadêmico dentro da política da segurança da informação já instituída' e 'Instabilidade político-institucional e fragilidade de articulação estratégica' é pertinente e específica, mas depende de integração com outras ações, governabilidade adicional ou priorização institucional para produzir efeito estratégico amplo.</t>
  </si>
  <si>
    <t>Existe alguma conexão temática entre 'Ausência de assuntos e normas específicas para o tratamento do acervo acadêmico dentro da política da segurança da informação já instituída' e 'Vulnerabilidade social, barreiras de acesso e ameaças à permanência discente', porém ela é indireta, secundária ou predominantemente operacional, com baixa capacidade de sustentar estratégia institucional relevante no PDI de forma isolada.</t>
  </si>
  <si>
    <t>A fraqueza 'Ausência de assuntos e normas específicas para o tratamento do acervo acadêmico dentro da política da segurança da informação já instituída' tende a agravar os efeitos da ameaça 'Mudanças socioculturais, baixa atratividade da oferta e fragilidade da imagem institucional', pois aumenta a exposição da instituição a riscos de descontinuidade, retrabalho, perda de confiabilidade, baixa capacidade de atendimento ou fragilidade regulatória. A mitigação é estratégica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</si>
  <si>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priorizar a mitigação da fragilidade identificada diante da ameaça 'Mudanças socioculturais, baixa atratividade da oferta e fragilidade da imagem institucional'.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</si>
  <si>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priorizar a mitigação da fragilidade identificada diante da ameaça 'Mudanças socioculturais, baixa atratividade da oferta e fragilidade da imagem institucional'.</t>
  </si>
  <si>
    <t>Há relação direta e central entre 'Ausência de assuntos e normas específicas para o tratamento do acervo acadêmico dentro da política da segurança da informação já instituída' e 'Mudanças socioculturais, baixa atratividade da oferta e fragilidade da imagem institucional'. O cruzamento possui capacidade concreta de gerar resposta estratégica estruturante no PDI, com aderência clara ao núcleo 'Segurança, privacidade e conformidade do acervo digital'.</t>
  </si>
  <si>
    <t>Existe alguma conexão temática entre 'Ausência de assuntos e normas específicas para o tratamento do acervo acadêmico dentro da política da segurança da informação já instituída' e 'Provimento de pessoal, carreira pública e distribuição de cargos e funções', porém ela é indireta, secundária ou predominantemente operacional, com baixa capacidade de sustentar estratégia institucional relevante no PDI de forma isolada.</t>
  </si>
  <si>
    <t>acervo-fraqueza-03</t>
  </si>
  <si>
    <t>Insuficiência de recursos e equipe especializada para garantir a gestão adequada do acervo acadêmico digital</t>
  </si>
  <si>
    <t>A fraqueza 'Insuficiência de recursos e equipe especializada para garantir a gestão adequada do acervo acadêmico digital' tende a agravar os efeitos da ameaça 'Restrição, instabilidade orçamentária e dependência de fontes extraordinárias', pois aumenta a exposição da instituição a riscos de descontinuidade, retrabalho, perda de confiabilidade, baixa capacidade de atendimento ou fragilidade regulatória. A mitigação é estratégica para proteger a continuidade da digitalização, preservação e modernização do acervo em contexto de restrição orçamentária, orientando prioridades e evitando descontinuidade de projetos críticos.</t>
  </si>
  <si>
    <t>Há relação direta e central entre 'Insuficiência de recursos e equipe especializada para garantir a gestão adequada do acervo acadêmico digital' e 'Restrição, instabilidade orçamentária e dependência de fontes extraordinárias'. O cruzamento possui capacidade concreta de gerar resposta estratégica estruturante no PDI, com aderência clara ao núcleo 'Sustentabilidade financeira e priorização do acervo digital'.</t>
  </si>
  <si>
    <t>A fraqueza 'Insuficiência de recursos e equipe especializada para garantir a gestão adequada do acervo acadêmico digital' tende a agravar os efeitos da ameaça 'Instabilidade político-institucional e fragilidade de articulação estratégica',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</si>
  <si>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'Instabilidade político-institucional e fragilidade de articulação estratégica'.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</si>
  <si>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'Instabilidade político-institucional e fragilidade de articulação estratégica'.</t>
  </si>
  <si>
    <t>A relação entre 'Insuficiência de recursos e equipe especializada para garantir a gestão adequada do acervo acadêmico digital' e 'Instabilidade político-institucional e fragilidade de articulação estratégica' é pertinente e específica, mas depende de integração com outras ações, governabilidade adicional ou priorização institucional para produzir efeito estratégico amplo.</t>
  </si>
  <si>
    <t>A fraqueza 'Insuficiência de recursos e equipe especializada para garantir a gestão adequada do acervo acadêmico digital' tende a agravar os efeitos da ameaça 'Vulnerabilidade social, barreiras de acesso e ameaças à permanência discente', pois aumenta a exposição da instituição a riscos de descontinuidade, retrabalho, perda de confiabilidade, baixa capacidade de atendimento ou fragilidade regulatória. A mitigação é estratégica para melhorar o acesso de estudantes, egressos, servidores e gestores a documentos e informações acadêmicas, fortalecendo atendimento, inclusão, permanência e experiência digital.</t>
  </si>
  <si>
    <t>A relação entre 'Insuficiência de recursos e equipe especializada para garantir a gestão adequada do acervo acadêmico digital' e 'Vulnerabilidade social, barreiras de acesso e ameaças à permanência discente' é pertinente e específica, mas depende de integração com outras ações, governabilidade adicional ou priorização institucional para produzir efeito estratégico amplo.</t>
  </si>
  <si>
    <t>A fraqueza 'Insuficiência de recursos e equipe especializada para garantir a gestão adequada do acervo acadêmico digital' tende a agravar os efeitos da ameaça 'Mudanças socioculturais, baixa atratividade da oferta e fragilidade da imagem institucional',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</si>
  <si>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'Mudanças socioculturais, baixa atratividade da oferta e fragilidade da imagem institucional'.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</si>
  <si>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priorizar a mitigação da fragilidade identificada diante da ameaça 'Mudanças socioculturais, baixa atratividade da oferta e fragilidade da imagem institucional'.</t>
  </si>
  <si>
    <t>A relação entre 'Insuficiência de recursos e equipe especializada para garantir a gestão adequada do acervo acadêmico digital' e 'Mudanças socioculturais, baixa atratividade da oferta e fragilidade da imagem institucional' é pertinente e específica, mas depende de integração com outras ações, governabilidade adicional ou priorização institucional para produzir efeito estratégico amplo.</t>
  </si>
  <si>
    <t>A fraqueza 'Insuficiência de recursos e equipe especializada para garantir a gestão adequada do acervo acadêmico digital' tende a agravar os efeitos da ameaça 'Provimento de pessoal, carreira pública e distribuição de cargos e funções', pois aumenta a exposição da instituição a riscos de descontinuidade, retrabalho, perda de confiabilidade, baixa capacidade de atendimento ou fragilidade regulatória. A mitigação é estratégica para aumentar a capacidade operacional dos setores responsáveis por registros e acervo, com especialização, capacitação, distribuição adequada de responsabilidades e continuidade das rotinas críticas.</t>
  </si>
  <si>
    <t>Há relação direta e central entre 'Insuficiência de recursos e equipe especializada para garantir a gestão adequada do acervo acadêmico digital' e 'Provimento de pessoal, carreira pública e distribuição de cargos e funções'. O cruzamento possui capacidade concreta de gerar resposta estratégica estruturante no PDI, com aderência clara ao núcleo 'Capacidade operacional e especialização das equipes de acervo'.</t>
  </si>
  <si>
    <t>Fraqueza + Oportunidade</t>
  </si>
  <si>
    <t>A fraqueza 'Dificuldade de acesso a dados confiáveis' limita o aproveitamento da oportunidade 'Dados, transformação digital, IA e inovação educacional', especialmente porque o acervo acadêmico digital depende de processos padronizados, dados confiáveis, integração sistêmica e capacidade institucional permanente. Enfrentar essa fragilidade é necessário para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</si>
  <si>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'Dados, transformação digital, IA e inovação educacional'.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</si>
  <si>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'Dados, transformação digital, IA e inovação educacional'.</t>
  </si>
  <si>
    <t>Há relação direta e central entre 'Dificuldade de acesso a dados confiáveis' e 'Dados, transformação digital, IA e inovação educacional'. O cruzamento possui capacidade concreta de gerar resposta estratégica estruturante no PDI, com aderência clara ao núcleo 'Qualidade, confiabilidade e uso estratégico dos dados acadêmicos'.</t>
  </si>
  <si>
    <t>Existe alguma conexão temática entre 'Dificuldade de acesso a dados confiáveis'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</si>
  <si>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fraqueza 'Dificuldade de acesso a dados confiáveis' limita o aproveitamento da oportunidade 'Políticas públicas, articulação governamental e fortalecimento da EPT', especialmente porque o acervo acadêmico digital depende de processos padronizados, dados confiáveis, integração sistêmica e capacidade institucional permanente. Enfrentar essa fragilidade é necessário para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</si>
  <si>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'Políticas públicas, articulação governamental e fortalecimento da EPT'.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</si>
  <si>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'Políticas públicas, articulação governamental e fortalecimento da EPT'.</t>
  </si>
  <si>
    <t>A relação entre 'Dificuldade de acesso a dados confiáveis'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</si>
  <si>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fraqueza 'Dificuldade de acesso a dados confiáveis' limita o aproveitamento da oportunidade 'Ampliação do acesso, inclusão e diversificação da oferta educacional', especialmente porque o acervo acadêmico digital depende de processos padronizados, dados confiáveis, integração sistêmica e capacidade institucional permanente. Enfrentar essa fragilidade é necessário para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</si>
  <si>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remover gargalos que impedem o aproveitamento da oportunidade 'Ampliação do acesso, inclusão e diversificação da oferta educacional'. Com isso, espera-se melhorar o acesso de estudantes, egressos, servidores e gestores a documentos e informações acadêmicas, fortalecendo atendimento, inclusão, permanência e experiência digital.</t>
  </si>
  <si>
    <t>Redesenhar os serviços digitais relacionados ao acervo acadêmico, com foco em acesso simplificado, automação de solicitações, rastreabilidade, usabilidade e atendimento integrado. A ação deve remover gargalos que impedem o aproveitamento da oportunidade 'Ampliação do acesso, inclusão e diversificação da oferta educacional'.</t>
  </si>
  <si>
    <t>Há relação direta e central entre 'Dificuldade de acesso a dados confiáveis' e 'Ampliação do acesso, inclusão e diversificação da oferta educacional'. O cruzamento possui capacidade concreta de gerar resposta estratégica estruturante no PDI, com aderência clara ao núcleo 'Acesso digital, experiência do usuário e serviços acadêmicos'.</t>
  </si>
  <si>
    <t>A fraqueza 'Dificuldade de acesso a dados confiáveis' limita o aproveitamento da oportunidade 'Governança, gestão por resultados e maturidade institucional', especialmente porque o acervo acadêmico digital depende de processos padronizados, dados confiáveis, integração sistêmica e capacidade institucional permanente. Enfrentar essa fragilidade é necessário para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</si>
  <si>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'Governança, gestão por resultados e maturidade institucional'. Com isso, espera-se elevar a confiabilidade, disponibilidade e uso estratégico dos dados acadêmicos para apoiar decisões sobre oferta, permanência, atendimento, monitoramento e prestação de contas.</t>
  </si>
  <si>
    <t>Consolidar rotinas de governança de dados acadêmicos, com padronização de registros, critérios de qualidade da informação, painéis de acompanhamento e acesso qualificado a dados confiáveis. A ação deve remover gargalos que impedem o aproveitamento da oportunidade 'Governança, gestão por resultados e maturidade institucional'.</t>
  </si>
  <si>
    <t>Há relação direta e central entre 'Dificuldade de acesso a dados confiáveis' e 'Governança, gestão por resultados e maturidade institucional'. O cruzamento possui capacidade concreta de gerar resposta estratégica estruturante no PDI, com aderência clara ao núcleo 'Qualidade, confiabilidade e uso estratégico dos dados acadêmicos'.</t>
  </si>
  <si>
    <t>A fraqueza 'Sistemas e repositórios insuficientes, fragmentados e com baixa integração institucional' limita o aproveitamento da oportunidade 'Dados, transformação digital, IA e inovação educacional', especialmente porque o acervo acadêmico digital depende de processos padronizados, dados confiáveis, integração sistêmica e capacidade institucional permanente. Enfrentar essa fragilidade é necessário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</si>
  <si>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'Dados, transformação digital, IA e inovação educacional'.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</si>
  <si>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'Dados, transformação digital, IA e inovação educacional'.</t>
  </si>
  <si>
    <t>Há relação direta e central entre 'Sistemas e repositórios insuficientes, fragmentados e com baixa integração institucional' e 'Dados, transformação digital, IA e inovação educacional'. O cruzamento possui capacidade concreta de gerar resposta estratégica estruturante no PDI, com aderência clara ao núcleo 'Integração sistêmica e repositório digital confiável'.</t>
  </si>
  <si>
    <t>Existe alguma conexão temática entre 'Sistemas e repositórios insuficientes, fragmentados e com baixa integração institucional'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</si>
  <si>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fraqueza 'Sistemas e repositórios insuficientes, fragmentados e com baixa integração institucional' limita o aproveitamento da oportunidade 'Políticas públicas, articulação governamental e fortalecimento da EPT', especialmente porque o acervo acadêmico digital depende de processos padronizados, dados confiáveis, integração sistêmica e capacidade institucional permanente. Enfrentar essa fragilidade é necessário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</si>
  <si>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'Políticas públicas, articulação governamental e fortalecimento da EPT'.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</si>
  <si>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'Políticas públicas, articulação governamental e fortalecimento da EPT'.</t>
  </si>
  <si>
    <t>A relação entre 'Sistemas e repositórios insuficientes, fragmentados e com baixa integração institucional'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</si>
  <si>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fraqueza 'Sistemas e repositórios insuficientes, fragmentados e com baixa integração institucional' limita o aproveitamento da oportunidade 'Ampliação do acesso, inclusão e diversificação da oferta educacional', especialmente porque o acervo acadêmico digital depende de processos padronizados, dados confiáveis, integração sistêmica e capacidade institucional permanente. Enfrentar essa fragilidade é necessário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</si>
  <si>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'Ampliação do acesso, inclusão e diversificação da oferta educacional'.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</si>
  <si>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'Ampliação do acesso, inclusão e diversificação da oferta educacional'.</t>
  </si>
  <si>
    <t>A relação entre 'Sistemas e repositórios insuficientes, fragmentados e com baixa integração institucional'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</si>
  <si>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A fraqueza 'Sistemas e repositórios insuficientes, fragmentados e com baixa integração institucional' limita o aproveitamento da oportunidade 'Governança, gestão por resultados e maturidade institucional', especialmente porque o acervo acadêmico digital depende de processos padronizados, dados confiáveis, integração sistêmica e capacidade institucional permanente. Enfrentar essa fragilidade é necessário para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</si>
  <si>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'Governança, gestão por resultados e maturidade institucional'. Com isso, espera-se ampliar a integração dos sistemas e estruturar bases para um repositório digital confiável, reduzindo retrabalho, fragmentação e dependência de procedimentos manuais.</t>
  </si>
  <si>
    <t>Planejar a integração dos sistemas acadêmicos e documentais, com requisitos para repositório digital confiável, interoperabilidade, automação de fluxos e redução de lançamentos redundantes. A ação deve remover gargalos que impedem o aproveitamento da oportunidade 'Governança, gestão por resultados e maturidade institucional'.</t>
  </si>
  <si>
    <t>Há relação direta e central entre 'Sistemas e repositórios insuficientes, fragmentados e com baixa integração institucional' e 'Governança, gestão por resultados e maturidade institucional'. O cruzamento possui capacidade concreta de gerar resposta estratégica estruturante no PDI, com aderência clara ao núcleo 'Integração sistêmica e repositório digital confiável'.</t>
  </si>
  <si>
    <t>A fraqueza 'Falta de padronização, normativos e fluxos, dificuldade de atualização dos procedimentos, ausência de integração intersetorial' limita o aproveitamento da oportunidade 'Dados, transformação digital, IA e inovação educacional', especialmente porque o acervo acadêmico digital depende de processos padronizados, dados confiáveis, integração sistêmica e capacidade institucional permanente. Enfrentar essa fragilidade é necessário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</si>
  <si>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'Dados, transformação digital, IA e inovação educacional'.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</si>
  <si>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'Dados, transformação digital, IA e inovação educacional'.</t>
  </si>
  <si>
    <t>Há relação direta e central entre 'Falta de padronização, normativos e fluxos, dificuldade de atualização dos procedimentos, ausência de integração intersetorial' e 'Dados, transformação digital, IA e inovação educacional'. O cruzamento possui capacidade concreta de gerar resposta estratégica estruturante no PDI, com aderência clara ao núcleo 'Governança, padronização e fluxos do acervo acadêmico digital'.</t>
  </si>
  <si>
    <t>Existe alguma conexão temática entre 'Falta de padronização, normativos e fluxos, dificuldade de atualização dos procedimentos, ausência de integração intersetorial'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</si>
  <si>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fraqueza 'Falta de padronização, normativos e fluxos, dificuldade de atualização dos procedimentos, ausência de integração intersetorial' limita o aproveitamento da oportunidade 'Políticas públicas, articulação governamental e fortalecimento da EPT', especialmente porque o acervo acadêmico digital depende de processos padronizados, dados confiáveis, integração sistêmica e capacidade institucional permanente. Enfrentar essa fragilidade é necessário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</si>
  <si>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'Políticas públicas, articulação governamental e fortalecimento da EPT'.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</si>
  <si>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'Políticas públicas, articulação governamental e fortalecimento da EPT'.</t>
  </si>
  <si>
    <t>A relação entre 'Falta de padronização, normativos e fluxos, dificuldade de atualização dos procedimentos, ausência de integração intersetorial'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</si>
  <si>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fraqueza 'Falta de padronização, normativos e fluxos, dificuldade de atualização dos procedimentos, ausência de integração intersetorial' limita o aproveitamento da oportunidade 'Ampliação do acesso, inclusão e diversificação da oferta educacional', especialmente porque o acervo acadêmico digital depende de processos padronizados, dados confiáveis, integração sistêmica e capacidade institucional permanente. Enfrentar essa fragilidade é necessário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</si>
  <si>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'Ampliação do acesso, inclusão e diversificação da oferta educacional'.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</si>
  <si>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'Ampliação do acesso, inclusão e diversificação da oferta educacional'.</t>
  </si>
  <si>
    <t>A relação entre 'Falta de padronização, normativos e fluxos, dificuldade de atualização dos procedimentos, ausência de integração intersetorial'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</si>
  <si>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A fraqueza 'Falta de padronização, normativos e fluxos, dificuldade de atualização dos procedimentos, ausência de integração intersetorial' limita o aproveitamento da oportunidade 'Governança, gestão por resultados e maturidade institucional', especialmente porque o acervo acadêmico digital depende de processos padronizados, dados confiáveis, integração sistêmica e capacidade institucional permanente. Enfrentar essa fragilidade é necessário para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</si>
  <si>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'Governança, gestão por resultados e maturidade institucional'. Com isso, espera-se institucionalizar regras, responsabilidades e fluxos comuns para o acervo acadêmico digital, reduzindo heterogeneidades entre unidades e fortalecendo a governança documental.</t>
  </si>
  <si>
    <t>Estruturar um programa institucional de governança do acervo acadêmico digital, com normativos, fluxos, responsabilidades, matriz de competências e rotinas de atualização. A ação deve remover gargalos que impedem o aproveitamento da oportunidade 'Governança, gestão por resultados e maturidade institucional'.</t>
  </si>
  <si>
    <t>Há relação direta e central entre 'Falta de padronização, normativos e fluxos, dificuldade de atualização dos procedimentos, ausência de integração intersetorial' e 'Governança, gestão por resultados e maturidade institucional'. O cruzamento possui capacidade concreta de gerar resposta estratégica estruturante no PDI, com aderência clara ao núcleo 'Governança, padronização e fluxos do acervo acadêmico digital'.</t>
  </si>
  <si>
    <t>A fraqueza 'Ausência de assuntos e normas específicas para o tratamento do acervo acadêmico dentro da política da segurança da informação já instituída' limita o aproveitamento da oportunidade 'Dados, transformação digital, IA e inovação educacional', especialmente porque o acervo acadêmico digital depende de processos padronizados, dados confiáveis, integração sistêmica e capacidade institucional permanente. Enfrentar essa fragilidade é necessário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</si>
  <si>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'Dados, transformação digital, IA e inovação educacional'.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</si>
  <si>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'Dados, transformação digital, IA e inovação educacional'.</t>
  </si>
  <si>
    <t>A relação entre 'Ausência de assuntos e normas específicas para o tratamento do acervo acadêmico dentro da política da segurança da informação já instituída' e 'Dados, transformação digital, IA e inovação educacional' é pertinente e específica, mas depende de integração com outras ações, governabilidade adicional ou priorização institucional para produzir efeito estratégico amplo.</t>
  </si>
  <si>
    <t>A relação entre 'Ausência de assuntos e normas específicas para o tratamento do acervo acadêmico dentro da política da segurança da informação já instituída' e 'Articulação com o setor produtivo, arranjos locais e desenvolvimento regional' é artificial ou excessivamente indireta para a SWOT cruzada; uma eventual estratégia poderia ser formulada sem depender efetivamente dos dois itens cruzados.</t>
  </si>
  <si>
    <t>A fraqueza 'Ausência de assuntos e normas específicas para o tratamento do acervo acadêmico dentro da política da segurança da informação já instituída' limita o aproveitamento da oportunidade 'Políticas públicas, articulação governamental e fortalecimento da EPT', especialmente porque o acervo acadêmico digital depende de processos padronizados, dados confiáveis, integração sistêmica e capacidade institucional permanente. Enfrentar essa fragilidade é necessário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</si>
  <si>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'Políticas públicas, articulação governamental e fortalecimento da EPT'.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</si>
  <si>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'Políticas públicas, articulação governamental e fortalecimento da EPT'.</t>
  </si>
  <si>
    <t>A relação entre 'Ausência de assuntos e normas específicas para o tratamento do acervo acadêmico dentro da política da segurança da informação já instituída'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</si>
  <si>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fraqueza 'Ausência de assuntos e normas específicas para o tratamento do acervo acadêmico dentro da política da segurança da informação já instituída' limita o aproveitamento da oportunidade 'Ampliação do acesso, inclusão e diversificação da oferta educacional', especialmente porque o acervo acadêmico digital depende de processos padronizados, dados confiáveis, integração sistêmica e capacidade institucional permanente. Enfrentar essa fragilidade é necessário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</si>
  <si>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'Ampliação do acesso, inclusão e diversificação da oferta educacional'.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</si>
  <si>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'Ampliação do acesso, inclusão e diversificação da oferta educacional'.</t>
  </si>
  <si>
    <t>A relação entre 'Ausência de assuntos e normas específicas para o tratamento do acervo acadêmico dentro da política da segurança da informação já instituída'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</si>
  <si>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A fraqueza 'Ausência de assuntos e normas específicas para o tratamento do acervo acadêmico dentro da política da segurança da informação já instituída' limita o aproveitamento da oportunidade 'Governança, gestão por resultados e maturidade institucional', especialmente porque o acervo acadêmico digital depende de processos padronizados, dados confiáveis, integração sistêmica e capacidade institucional permanente. Enfrentar essa fragilidade é necessário para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</si>
  <si>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'Governança, gestão por resultados e maturidade institucional'. Com isso, espera-se fortalecer a segurança, a privacidade, a autenticidade jurídica e a rastreabilidade dos registros acadêmicos digitais, reduzindo riscos legais, operacionais e reputacionais.</t>
  </si>
  <si>
    <t>Detalhar requisitos específicos de segurança da informação, privacidade, autenticidade, rastreabilidade e preservação aplicáveis ao acervo acadêmico digital. A ação deve remover gargalos que impedem o aproveitamento da oportunidade 'Governança, gestão por resultados e maturidade institucional'.</t>
  </si>
  <si>
    <t>Há relação direta e central entre 'Ausência de assuntos e normas específicas para o tratamento do acervo acadêmico dentro da política da segurança da informação já instituída' e 'Governança, gestão por resultados e maturidade institucional'. O cruzamento possui capacidade concreta de gerar resposta estratégica estruturante no PDI, com aderência clara ao núcleo 'Segurança, privacidade e conformidade do acervo digital'.</t>
  </si>
  <si>
    <t>A fraqueza 'Insuficiência de recursos e equipe especializada para garantir a gestão adequada do acervo acadêmico digital' limita o aproveitamento da oportunidade 'Dados, transformação digital, IA e inovação educacional', especialmente porque o acervo acadêmico digital depende de processos padronizados, dados confiáveis, integração sistêmica e capacidade institucional permanente. Enfrentar essa fragilidade é necessário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</si>
  <si>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'Dados, transformação digital, IA e inovação educacional'.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</si>
  <si>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'Dados, transformação digital, IA e inovação educacional'.</t>
  </si>
  <si>
    <t>A relação entre 'Insuficiência de recursos e equipe especializada para garantir a gestão adequada do acervo acadêmico digital' e 'Dados, transformação digital, IA e inovação educacional' é pertinente e específica, mas depende de integração com outras ações, governabilidade adicional ou priorização institucional para produzir efeito estratégico amplo.</t>
  </si>
  <si>
    <t>Existe alguma conexão temática entre 'Insuficiência de recursos e equipe especializada para garantir a gestão adequada do acervo acadêmico digital' e 'Articulação com o setor produtivo, arranjos locais e desenvolvimento regional', porém ela é indireta, secundária ou predominantemente operacional, com baixa capacidade de sustentar estratégia institucional relevante no PDI de forma isolada.</t>
  </si>
  <si>
    <t>A fraqueza 'Insuficiência de recursos e equipe especializada para garantir a gestão adequada do acervo acadêmico digital' limita o aproveitamento da oportunidade 'Políticas públicas, articulação governamental e fortalecimento da EPT', especialmente porque o acervo acadêmico digital depende de processos padronizados, dados confiáveis, integração sistêmica e capacidade institucional permanente. Enfrentar essa fragilidade é necessário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</si>
  <si>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'Políticas públicas, articulação governamental e fortalecimento da EPT'.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</si>
  <si>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'Políticas públicas, articulação governamental e fortalecimento da EPT'.</t>
  </si>
  <si>
    <t>A relação entre 'Insuficiência de recursos e equipe especializada para garantir a gestão adequada do acervo acadêmico digital' e 'Políticas públicas, articulação governamental e fortalecimento da EPT' é pertinente e específica, mas depende de integração com outras ações, governabilidade adicional ou priorização institucional para produzir efeito estratégico amplo.</t>
  </si>
  <si>
    <t>A fraqueza 'Insuficiência de recursos e equipe especializada para garantir a gestão adequada do acervo acadêmico digital' limita o aproveitamento da oportunidade 'Ampliação do acesso, inclusão e diversificação da oferta educacional', especialmente porque o acervo acadêmico digital depende de processos padronizados, dados confiáveis, integração sistêmica e capacidade institucional permanente. Enfrentar essa fragilidade é necessário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</si>
  <si>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'Ampliação do acesso, inclusão e diversificação da oferta educacional'.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</si>
  <si>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'Ampliação do acesso, inclusão e diversificação da oferta educacional'.</t>
  </si>
  <si>
    <t>A relação entre 'Insuficiência de recursos e equipe especializada para garantir a gestão adequada do acervo acadêmico digital' e 'Ampliação do acesso, inclusão e diversificação da oferta educacional' é pertinente e específica, mas depende de integração com outras ações, governabilidade adicional ou priorização institucional para produzir efeito estratégico amplo.</t>
  </si>
  <si>
    <t>A fraqueza 'Insuficiência de recursos e equipe especializada para garantir a gestão adequada do acervo acadêmico digital' limita o aproveitamento da oportunidade 'Governança, gestão por resultados e maturidade institucional', especialmente porque o acervo acadêmico digital depende de processos padronizados, dados confiáveis, integração sistêmica e capacidade institucional permanente. Enfrentar essa fragilidade é necessário para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</si>
  <si>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'Governança, gestão por resultados e maturidade institucional'. Com isso, espera-se aumentar a capacidade operacional dos setores responsáveis por registros e acervo, com especialização, capacitação, distribuição adequada de responsabilidades e continuidade das rotinas críticas.</t>
  </si>
  <si>
    <t>Mapear competências, cargas de trabalho e necessidades de capacitação das equipes de acervo acadêmico, com definição de responsabilidades mínimas e suporte institucional continuado. A ação deve remover gargalos que impedem o aproveitamento da oportunidade 'Governança, gestão por resultados e maturidade institucional'.</t>
  </si>
  <si>
    <t>Há relação direta e central entre 'Insuficiência de recursos e equipe especializada para garantir a gestão adequada do acervo acadêmico digital' e 'Governança, gestão por resultados e maturidade institucional'. O cruzamento possui capacidade concreta de gerar resposta estratégica estruturante no PDI, com aderência clara ao núcleo 'Capacidade operacional e especialização das equipes de acervo'.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</si>
  <si>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do Acervo Acadêmico Digital</t>
    </r>
  </si>
  <si>
    <t>Forças</t>
  </si>
  <si>
    <t>Oportunidades</t>
  </si>
  <si>
    <t xml:space="preserve">- Nível de maturidade iniciada em gestão de documentos
- Iniciativas de adoção de ferramentas e procedimentos digitais.
- Estrutura organizacional dos setores da área de ensino.
- Política de Segurança da Informação instituída no âmbito geral.
- Organização inicial da documentação do acervo para a preservação da memória institucional.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</si>
  <si>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</si>
  <si>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</si>
  <si>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</si>
  <si>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 xml:space="preserve">- Dificuldade de acesso a dados confiáveis.
- Sistemas e repositórios insuficientes, fragmentados e com baixa integração institucional.
- Falta de padronização, normativos e fluxos, dificuldade de atualização dos procedimentos, ausência de integração intersetorial.
- Ausência de assuntos e normas específicas para o tratamento do acervo acadêmico dentro da política da segurança da informação já instituída.
- Insuficiência de recursos e equipe especializada para garantir a gestão adequada do acervo acadêmico digital.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</si>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</sst>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rgb="FF000000"/>
      <name val="Carlito"/>
      <scheme val="minor"/>
    </font>
    <font>
      <b/>
      <sz val="13"/>
      <color rgb="FFFFFFFF"/>
      <name val="Carlito"/>
    </font>
    <font>
      <sz val="11"/>
      <color theme="1"/>
      <name val="Carlito"/>
      <scheme val="minor"/>
    </font>
    <font>
      <b/>
      <sz val="11"/>
      <color rgb="FFFFFFFF"/>
      <name val="Carlito"/>
    </font>
    <font>
      <sz val="11"/>
      <color theme="1"/>
      <name val="Carlito"/>
    </font>
    <font>
      <b/>
      <sz val="11"/>
      <color rgb="FF222438"/>
      <name val="Carlito"/>
    </font>
    <font>
      <sz val="11"/>
      <color rgb="FFFF0000"/>
      <name val="Carlito"/>
    </font>
    <font>
      <sz val="11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16"/>
      <color rgb="FFFFFFFF"/>
      <name val="Carlito"/>
    </font>
    <font>
      <sz val="15"/>
      <color rgb="FF000000"/>
      <name val="Carlito"/>
    </font>
    <font>
      <sz val="14"/>
      <color rgb="FF000000"/>
      <name val="Carlito"/>
    </font>
    <font>
      <sz val="11"/>
      <color rgb="FF000000"/>
      <name val="Carlito"/>
    </font>
    <font>
      <b/>
      <sz val="28"/>
      <color theme="1"/>
      <name val="Roboto"/>
    </font>
    <font>
      <b/>
      <sz val="24"/>
      <color theme="1"/>
      <name val="Roboto"/>
    </font>
    <font>
      <sz val="20"/>
      <color theme="1"/>
      <name val="Roboto"/>
    </font>
    <font>
      <b/>
      <sz val="19"/>
      <color theme="1"/>
      <name val="Roboto"/>
    </font>
  </fonts>
  <fills count="18">
    <fill>
      <patternFill patternType="none"/>
    </fill>
    <fill>
      <patternFill patternType="gray125"/>
    </fill>
    <fill>
      <patternFill patternType="solid">
        <fgColor rgb="FF111827"/>
        <bgColor rgb="FF111827"/>
      </patternFill>
    </fill>
    <fill>
      <patternFill patternType="solid">
        <fgColor theme="4"/>
        <bgColor theme="4"/>
      </patternFill>
    </fill>
    <fill>
      <patternFill patternType="solid">
        <fgColor rgb="FF222438"/>
        <bgColor rgb="FF222438"/>
      </patternFill>
    </fill>
    <fill>
      <patternFill patternType="solid">
        <fgColor rgb="FF1F2937"/>
        <bgColor rgb="FF1F2937"/>
      </patternFill>
    </fill>
    <fill>
      <patternFill patternType="solid">
        <fgColor rgb="FF8DF6F8"/>
        <bgColor rgb="FF8DF6F8"/>
      </patternFill>
    </fill>
    <fill>
      <patternFill patternType="solid">
        <fgColor rgb="FF6648F7"/>
        <bgColor rgb="FF6648F7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156082"/>
        <bgColor rgb="FF15608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6" borderId="0" xfId="0" applyFont="1" applyFill="1" applyAlignment="1">
      <alignment vertical="top" wrapText="1"/>
    </xf>
    <xf numFmtId="0" fontId="3" fillId="7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8" borderId="0" xfId="0" applyFont="1" applyFill="1" applyAlignment="1">
      <alignment vertical="top"/>
    </xf>
    <xf numFmtId="0" fontId="4" fillId="9" borderId="0" xfId="0" applyFont="1" applyFill="1" applyAlignment="1">
      <alignment vertical="top" wrapText="1"/>
    </xf>
    <xf numFmtId="0" fontId="4" fillId="9" borderId="0" xfId="0" applyFont="1" applyFill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8" fillId="10" borderId="0" xfId="0" applyFont="1" applyFill="1" applyAlignment="1">
      <alignment horizontal="right" vertical="top"/>
    </xf>
    <xf numFmtId="0" fontId="10" fillId="11" borderId="1" xfId="0" applyFont="1" applyFill="1" applyBorder="1" applyAlignment="1">
      <alignment vertical="top" wrapText="1"/>
    </xf>
    <xf numFmtId="0" fontId="4" fillId="11" borderId="1" xfId="0" applyFont="1" applyFill="1" applyBorder="1" applyAlignment="1">
      <alignment vertical="top"/>
    </xf>
    <xf numFmtId="0" fontId="4" fillId="1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4" fillId="13" borderId="1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top" wrapText="1"/>
    </xf>
    <xf numFmtId="0" fontId="4" fillId="15" borderId="1" xfId="0" applyFont="1" applyFill="1" applyBorder="1" applyAlignment="1">
      <alignment vertical="top" wrapText="1"/>
    </xf>
    <xf numFmtId="0" fontId="10" fillId="11" borderId="1" xfId="0" applyFont="1" applyFill="1" applyBorder="1" applyAlignment="1">
      <alignment horizontal="right" vertical="top" wrapText="1"/>
    </xf>
    <xf numFmtId="0" fontId="11" fillId="16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8" borderId="0" xfId="0" applyFont="1" applyFill="1" applyAlignment="1">
      <alignment vertical="top" wrapText="1"/>
    </xf>
    <xf numFmtId="0" fontId="13" fillId="8" borderId="0" xfId="0" applyFont="1" applyFill="1" applyAlignment="1">
      <alignment vertical="top" wrapText="1"/>
    </xf>
    <xf numFmtId="0" fontId="14" fillId="0" borderId="0" xfId="0" applyFont="1"/>
    <xf numFmtId="0" fontId="4" fillId="0" borderId="0" xfId="0" applyFont="1"/>
    <xf numFmtId="0" fontId="12" fillId="17" borderId="0" xfId="0" applyFont="1" applyFill="1" applyAlignment="1">
      <alignment vertical="top" wrapText="1"/>
    </xf>
    <xf numFmtId="0" fontId="13" fillId="17" borderId="0" xfId="0" applyFont="1" applyFill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center"/>
    </xf>
    <xf numFmtId="0" fontId="0" fillId="0" borderId="0" xfId="0"/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9" fillId="11" borderId="0" xfId="0" applyFont="1" applyFill="1" applyAlignment="1">
      <alignment horizontal="center" vertical="top" wrapText="1"/>
    </xf>
  </cellXfs>
  <cellStyles count="1">
    <cellStyle name="Normal" xfId="0" builtinId="0"/>
  </cellStyles>
  <dxfs count="13">
    <dxf>
      <fill>
        <patternFill patternType="solid">
          <fgColor rgb="FFFEE2E2"/>
          <bgColor rgb="FFFEE2E2"/>
        </patternFill>
      </fill>
    </dxf>
    <dxf>
      <fill>
        <patternFill patternType="solid">
          <fgColor rgb="FFFFEDD5"/>
          <bgColor rgb="FFFFEDD5"/>
        </patternFill>
      </fill>
    </dxf>
    <dxf>
      <fill>
        <patternFill patternType="solid">
          <fgColor rgb="FFFEF9C3"/>
          <bgColor rgb="FFFEF9C3"/>
        </patternFill>
      </fill>
    </dxf>
    <dxf>
      <fill>
        <patternFill patternType="solid">
          <fgColor rgb="FFDCFCE7"/>
          <bgColor rgb="FFDCFCE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Tabela completa-style" pivot="0" count="3" xr9:uid="{00000000-0011-0000-FFFF-FFFF00000000}">
      <tableStyleElement type="headerRow" dxfId="12"/>
      <tableStyleElement type="firstRowStripe" dxfId="11"/>
      <tableStyleElement type="secondRowStripe" dxfId="10"/>
    </tableStyle>
    <tableStyle name="Página 6-style" pivot="0" count="3" xr9:uid="{00000000-0011-0000-FFFF-FFFF01000000}">
      <tableStyleElement type="headerRow" dxfId="9"/>
      <tableStyleElement type="firstRowStripe" dxfId="8"/>
      <tableStyleElement type="secondRowStripe" dxfId="7"/>
    </tableStyle>
    <tableStyle name="Núcleo A0-style" pivot="0" count="3" xr9:uid="{00000000-0011-0000-FFFF-FFFF02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Luana Parreira Pires" id="{8ec7aa54-db29-4ce7-bc0b-9187e526b19e}" providerId="google-sheets"/>
</x18tc: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U101">
  <tableColumns count="21">
    <tableColumn id="1" xr3:uid="{00000000-0010-0000-0000-000001000000}" name="Tema"/>
    <tableColumn id="2" xr3:uid="{00000000-0010-0000-0000-000002000000}" name="Tipo de cruzamento"/>
    <tableColumn id="3" xr3:uid="{00000000-0010-0000-0000-000003000000}" name="Código do Item interno cruzado"/>
    <tableColumn id="4" xr3:uid="{00000000-0010-0000-0000-000004000000}" name="Título do Item interno cruzado"/>
    <tableColumn id="5" xr3:uid="{00000000-0010-0000-0000-000005000000}" name="Código do Item externo cruzado"/>
    <tableColumn id="6" xr3:uid="{00000000-0010-0000-0000-000006000000}" name="Título do Item externo cruzado"/>
    <tableColumn id="7" xr3:uid="{00000000-0010-0000-0000-000007000000}" name="Justificativa do cruzamento"/>
    <tableColumn id="8" xr3:uid="{00000000-0010-0000-0000-000008000000}" name="Estratégia sugerida"/>
    <tableColumn id="9" xr3:uid="{00000000-0010-0000-0000-000009000000}" name="Ação estratégica sugerida"/>
    <tableColumn id="10" xr3:uid="{00000000-0010-0000-0000-00000A000000}" name="Resultado ou impacto esperado"/>
    <tableColumn id="11" xr3:uid="{00000000-0010-0000-0000-00000B000000}" name="Tipo de resultado esperado"/>
    <tableColumn id="12" xr3:uid="{00000000-0010-0000-0000-00000C000000}" name="Potencial estratégico"/>
    <tableColumn id="13" xr3:uid="{00000000-0010-0000-0000-00000D000000}" name="Motivo da classificação"/>
    <tableColumn id="14" xr3:uid="{00000000-0010-0000-0000-00000E000000}" name="Destino estratégico"/>
    <tableColumn id="15" xr3:uid="{00000000-0010-0000-0000-00000F000000}" name="Justificativa do destino estratégico"/>
    <tableColumn id="16" xr3:uid="{00000000-0010-0000-0000-000010000000}" name="Potencial para objetivo estratégico?"/>
    <tableColumn id="17" xr3:uid="{00000000-0010-0000-0000-000011000000}" name="Grau de Transversalidade"/>
    <tableColumn id="18" xr3:uid="{00000000-0010-0000-0000-000012000000}" name="Temas transversais"/>
    <tableColumn id="19" xr3:uid="{00000000-0010-0000-0000-000013000000}" name="Potencial de agregação em objetivo estratégico"/>
    <tableColumn id="20" xr3:uid="{00000000-0010-0000-0000-000014000000}" name="Núcleo estratégico preliminar"/>
    <tableColumn id="21" xr3:uid="{00000000-0010-0000-0000-000015000000}" name="Papel no núcleo"/>
  </tableColumns>
  <tableStyleInfo name="Tabela complet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D8">
  <tableColumns count="4">
    <tableColumn id="1" xr3:uid="{00000000-0010-0000-0200-000001000000}" name="Núcleo Estratégico"/>
    <tableColumn id="2" xr3:uid="{00000000-0010-0000-0200-000002000000}" name="Resultado Esperado"/>
    <tableColumn id="3" xr3:uid="{00000000-0010-0000-0200-000003000000}" name="Destino"/>
    <tableColumn id="4" xr3:uid="{00000000-0010-0000-0200-000004000000}" name="Estratégia"/>
  </tableColumns>
  <tableStyleInfo name="Núcleo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G7" dT="2026-07-09T18:46:32.00" personId="{8ec7aa54-db29-4ce7-bc0b-9187e526b19e}" id="{c5782f56-3bdc-4612-9faf-1a3ecddee054}" done="0">
    <x18tc:text xml:space="preserve">verificar se é melhor manter ou alterar</x18tc:text>
  </x18tc:threadedComment>
  <x18tc:threadedComment ref="M8" dT="2026-07-09T18:53:43.00" personId="{8ec7aa54-db29-4ce7-bc0b-9187e526b19e}" id="{a95ff01a-f544-433d-8c3e-05527f14856d}" done="1">
    <x18tc:text xml:space="preserve">Alterar este texto</x18tc:text>
  </x18tc:threadedComment>
  <x18tc:threadedComment ref="G5" dT="2026-07-09T18:46:50.00" personId="{8ec7aa54-db29-4ce7-bc0b-9187e526b19e}" id="{a86eb45b-339f-4acd-af02-137529f33307}" done="0">
    <x18tc:text xml:space="preserve">verificar se é melhor manter ou alterar</x18tc:text>
  </x18tc:threadedComment>
</x18tc: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Z1003"/>
  <sheetViews>
    <sheetView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38" t="s">
        <v>518</v>
      </c>
      <c r="B1" s="3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45" customHeight="1">
      <c r="A2" s="36" t="s">
        <v>519</v>
      </c>
      <c r="B2" s="36" t="s">
        <v>520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80.5">
      <c r="A3" s="37" t="s">
        <v>521</v>
      </c>
      <c r="B3" s="37" t="s">
        <v>522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45" customHeight="1">
      <c r="A4" s="36" t="s">
        <v>523</v>
      </c>
      <c r="B4" s="36" t="s">
        <v>524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306">
      <c r="A5" s="37" t="s">
        <v>525</v>
      </c>
      <c r="B5" s="37" t="s">
        <v>526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4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4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4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4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4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4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4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4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4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4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4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4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4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4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4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4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4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4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4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4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4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4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4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4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4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4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4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4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4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4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4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4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4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4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4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4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4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4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4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4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4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4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4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4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4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4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4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4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4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4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4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4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4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4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4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4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4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4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4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4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4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4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4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4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4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4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4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4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4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4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4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4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4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4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4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4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4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4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4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4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4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4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4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4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4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4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4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4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4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4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4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4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4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4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4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4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4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4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4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4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4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4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4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4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4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4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4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4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4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4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4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4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4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4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4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4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4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4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4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4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4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4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4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4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4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4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4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4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4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4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4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4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4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4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4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4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4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4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4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4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4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4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4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4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4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4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4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4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4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4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4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4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4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4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4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4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4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4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4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4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4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4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4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4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4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4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4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4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4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4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4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4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4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4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4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4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4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4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4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4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4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4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4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4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4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4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4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4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4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4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4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4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4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4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4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4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4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4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4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4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4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4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4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4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4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4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4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4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4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4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4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4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4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4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4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4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4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4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4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4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4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4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4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4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4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4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4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4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4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4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4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4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4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4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4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4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4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4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4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4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4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4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4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4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4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4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4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4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4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4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4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4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4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4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4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4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4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4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4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4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4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4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4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4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4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4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4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4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4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4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4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4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4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4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4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4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4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4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4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4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4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4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4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4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4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4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4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4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4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4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4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4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4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4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4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4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4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4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4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4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4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4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4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4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4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4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4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4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4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4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4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4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4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4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4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4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4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4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4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4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4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4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4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4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4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4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4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4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4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4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4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4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4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4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4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4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4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4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4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4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4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4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4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4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4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4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4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4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4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4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4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4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4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4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4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4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4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4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4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4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4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4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4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4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4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4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4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4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4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4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4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4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4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4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4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4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4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4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4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4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4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4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4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4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4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4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4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4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4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4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4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4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4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4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4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4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4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4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4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4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4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4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4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4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4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4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4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4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4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4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4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4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4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4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4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4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4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4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4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4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4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4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4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4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4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4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4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4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4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4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4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4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4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4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4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4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4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4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4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4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4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4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4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4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4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4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4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4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4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4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4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4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4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4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4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4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4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4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4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4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4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4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4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4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4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4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4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4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4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4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4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4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4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4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4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4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4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4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4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4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4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4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4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4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4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4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4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4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4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4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4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4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4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4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4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4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4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4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4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4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4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4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4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4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4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4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4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4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4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4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4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4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4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4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4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4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4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4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4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4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4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4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4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4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4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4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4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4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4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4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4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4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4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4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4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4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4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4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4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4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4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4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4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4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4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4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4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4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4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4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4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4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4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4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4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4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4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4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4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4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4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4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4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4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4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4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4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4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4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4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4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4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4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4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4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4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4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4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4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4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4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4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4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4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4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4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4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4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4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4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4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4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4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4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4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4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4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4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4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4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4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4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4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4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4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4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4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4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4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4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4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4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4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4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4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4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4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4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4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4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4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4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4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4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4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4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4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4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4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4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4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4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4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4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4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4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4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4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4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4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4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4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4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4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4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4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4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4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4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4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4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4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4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4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4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4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4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4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4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4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4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4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4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4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4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4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4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4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4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4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4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4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4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4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4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4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4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4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4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4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4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4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4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4.25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4.25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4.25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</sheetData>
  <mergeCells count="1">
    <mergeCell ref="A1:B1"/>
  </mergeCells>
  <printOptions gridLines="1"/>
  <pageMargins left="0.7" right="0.7" top="0.75" bottom="0.75" header="0" footer="0"/>
  <pageSetup paperSize="8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workbookViewId="0"/>
  </sheetViews>
  <sheetFormatPr defaultColWidth="12.625" defaultRowHeight="15" customHeight="1"/>
  <cols>
    <col min="1" max="1" width="20" customWidth="1"/>
    <col min="2" max="2" width="22" customWidth="1"/>
    <col min="3" max="3" width="26" customWidth="1"/>
    <col min="4" max="4" width="38" customWidth="1"/>
    <col min="5" max="5" width="28" customWidth="1"/>
    <col min="6" max="6" width="38" customWidth="1"/>
    <col min="7" max="7" width="50" customWidth="1"/>
    <col min="8" max="8" width="55" customWidth="1"/>
    <col min="9" max="10" width="45" customWidth="1"/>
    <col min="11" max="11" width="35" customWidth="1"/>
    <col min="12" max="12" width="18" customWidth="1"/>
    <col min="13" max="13" width="45" customWidth="1"/>
    <col min="14" max="14" width="24" customWidth="1"/>
    <col min="15" max="15" width="45" customWidth="1"/>
    <col min="16" max="17" width="20" customWidth="1"/>
    <col min="18" max="18" width="45" customWidth="1"/>
    <col min="19" max="19" width="24" customWidth="1"/>
    <col min="20" max="20" width="38" customWidth="1"/>
    <col min="21" max="21" width="18" customWidth="1"/>
    <col min="22" max="26" width="8.625" customWidth="1"/>
  </cols>
  <sheetData>
    <row r="1" spans="1:21" ht="39.75" customHeight="1">
      <c r="A1" s="4" t="s">
        <v>6</v>
      </c>
      <c r="B1" s="4" t="s">
        <v>10</v>
      </c>
      <c r="C1" s="4" t="s">
        <v>13</v>
      </c>
      <c r="D1" s="4" t="s">
        <v>15</v>
      </c>
      <c r="E1" s="4" t="s">
        <v>16</v>
      </c>
      <c r="F1" s="4" t="s">
        <v>18</v>
      </c>
      <c r="G1" s="4" t="s">
        <v>20</v>
      </c>
      <c r="H1" s="4" t="s">
        <v>22</v>
      </c>
      <c r="I1" s="4" t="s">
        <v>24</v>
      </c>
      <c r="J1" s="4" t="s">
        <v>26</v>
      </c>
      <c r="K1" s="4" t="s">
        <v>27</v>
      </c>
      <c r="L1" s="4" t="s">
        <v>28</v>
      </c>
      <c r="M1" s="4" t="s">
        <v>30</v>
      </c>
      <c r="N1" s="4" t="s">
        <v>12</v>
      </c>
      <c r="O1" s="4" t="s">
        <v>31</v>
      </c>
      <c r="P1" s="4" t="s">
        <v>14</v>
      </c>
      <c r="Q1" s="4" t="s">
        <v>32</v>
      </c>
      <c r="R1" s="4" t="s">
        <v>17</v>
      </c>
      <c r="S1" s="4" t="s">
        <v>34</v>
      </c>
      <c r="T1" s="4" t="s">
        <v>1</v>
      </c>
      <c r="U1" s="4" t="s">
        <v>35</v>
      </c>
    </row>
    <row r="2" spans="1:21" ht="136.5" customHeight="1">
      <c r="A2" s="8" t="s">
        <v>37</v>
      </c>
      <c r="B2" s="8" t="s">
        <v>39</v>
      </c>
      <c r="C2" s="8" t="s">
        <v>41</v>
      </c>
      <c r="D2" s="8" t="s">
        <v>42</v>
      </c>
      <c r="E2" s="8" t="s">
        <v>43</v>
      </c>
      <c r="F2" s="8" t="s">
        <v>46</v>
      </c>
      <c r="G2" s="8" t="s">
        <v>48</v>
      </c>
      <c r="H2" s="8" t="s">
        <v>50</v>
      </c>
      <c r="I2" s="8" t="s">
        <v>52</v>
      </c>
      <c r="J2" s="8" t="s">
        <v>54</v>
      </c>
      <c r="K2" s="8" t="s">
        <v>55</v>
      </c>
      <c r="L2" s="8" t="s">
        <v>56</v>
      </c>
      <c r="M2" s="8" t="s">
        <v>58</v>
      </c>
      <c r="N2" s="8" t="s">
        <v>59</v>
      </c>
      <c r="O2" s="8" t="s">
        <v>62</v>
      </c>
      <c r="P2" s="8" t="s">
        <v>61</v>
      </c>
      <c r="Q2" s="8" t="s">
        <v>56</v>
      </c>
      <c r="R2" s="8" t="s">
        <v>66</v>
      </c>
      <c r="S2" s="8" t="s">
        <v>56</v>
      </c>
      <c r="T2" s="8" t="s">
        <v>69</v>
      </c>
      <c r="U2" s="8" t="s">
        <v>71</v>
      </c>
    </row>
    <row r="3" spans="1:21" ht="60" customHeight="1">
      <c r="A3" s="8" t="s">
        <v>37</v>
      </c>
      <c r="B3" s="8" t="s">
        <v>39</v>
      </c>
      <c r="C3" s="8" t="s">
        <v>41</v>
      </c>
      <c r="D3" s="8" t="s">
        <v>42</v>
      </c>
      <c r="E3" s="8" t="s">
        <v>74</v>
      </c>
      <c r="F3" s="8" t="s">
        <v>75</v>
      </c>
      <c r="G3" s="8" t="s">
        <v>76</v>
      </c>
      <c r="H3" s="8" t="s">
        <v>76</v>
      </c>
      <c r="I3" s="8" t="s">
        <v>76</v>
      </c>
      <c r="J3" s="8" t="s">
        <v>76</v>
      </c>
      <c r="K3" s="8" t="s">
        <v>76</v>
      </c>
      <c r="L3" s="8" t="s">
        <v>78</v>
      </c>
      <c r="M3" s="8" t="s">
        <v>80</v>
      </c>
      <c r="N3" s="8" t="s">
        <v>76</v>
      </c>
      <c r="O3" s="8" t="s">
        <v>76</v>
      </c>
      <c r="P3" s="8" t="s">
        <v>76</v>
      </c>
      <c r="Q3" s="8" t="s">
        <v>76</v>
      </c>
      <c r="R3" s="8" t="s">
        <v>76</v>
      </c>
      <c r="S3" s="8" t="s">
        <v>76</v>
      </c>
      <c r="T3" s="8" t="s">
        <v>76</v>
      </c>
      <c r="U3" s="8" t="s">
        <v>76</v>
      </c>
    </row>
    <row r="4" spans="1:21" ht="156.75">
      <c r="A4" s="8" t="s">
        <v>37</v>
      </c>
      <c r="B4" s="8" t="s">
        <v>39</v>
      </c>
      <c r="C4" s="8" t="s">
        <v>41</v>
      </c>
      <c r="D4" s="8" t="s">
        <v>42</v>
      </c>
      <c r="E4" s="8" t="s">
        <v>88</v>
      </c>
      <c r="F4" s="8" t="s">
        <v>90</v>
      </c>
      <c r="G4" s="8" t="s">
        <v>92</v>
      </c>
      <c r="H4" s="8" t="s">
        <v>94</v>
      </c>
      <c r="I4" s="8" t="s">
        <v>95</v>
      </c>
      <c r="J4" s="8" t="s">
        <v>97</v>
      </c>
      <c r="K4" s="8" t="s">
        <v>98</v>
      </c>
      <c r="L4" s="8" t="s">
        <v>56</v>
      </c>
      <c r="M4" s="8" t="s">
        <v>99</v>
      </c>
      <c r="N4" s="8" t="s">
        <v>45</v>
      </c>
      <c r="O4" s="8" t="s">
        <v>100</v>
      </c>
      <c r="P4" s="8" t="s">
        <v>61</v>
      </c>
      <c r="Q4" s="8" t="s">
        <v>103</v>
      </c>
      <c r="R4" s="8" t="s">
        <v>104</v>
      </c>
      <c r="S4" s="8" t="s">
        <v>56</v>
      </c>
      <c r="T4" s="8" t="s">
        <v>108</v>
      </c>
      <c r="U4" s="8" t="s">
        <v>71</v>
      </c>
    </row>
    <row r="5" spans="1:21" ht="60" customHeight="1">
      <c r="A5" s="8" t="s">
        <v>37</v>
      </c>
      <c r="B5" s="8" t="s">
        <v>39</v>
      </c>
      <c r="C5" s="8" t="s">
        <v>41</v>
      </c>
      <c r="D5" s="8" t="s">
        <v>42</v>
      </c>
      <c r="E5" s="8" t="s">
        <v>110</v>
      </c>
      <c r="F5" s="8" t="s">
        <v>111</v>
      </c>
      <c r="G5" s="8" t="s">
        <v>115</v>
      </c>
      <c r="H5" s="8" t="s">
        <v>116</v>
      </c>
      <c r="I5" s="8" t="s">
        <v>117</v>
      </c>
      <c r="J5" s="8" t="s">
        <v>118</v>
      </c>
      <c r="K5" s="8" t="s">
        <v>120</v>
      </c>
      <c r="L5" s="8" t="s">
        <v>56</v>
      </c>
      <c r="M5" s="8" t="s">
        <v>121</v>
      </c>
      <c r="N5" s="8" t="s">
        <v>113</v>
      </c>
      <c r="O5" s="8" t="s">
        <v>122</v>
      </c>
      <c r="P5" s="8" t="s">
        <v>124</v>
      </c>
      <c r="Q5" s="8" t="s">
        <v>56</v>
      </c>
      <c r="R5" s="8" t="s">
        <v>126</v>
      </c>
      <c r="S5" s="8" t="s">
        <v>78</v>
      </c>
      <c r="T5" s="8" t="s">
        <v>127</v>
      </c>
      <c r="U5" s="8" t="s">
        <v>71</v>
      </c>
    </row>
    <row r="6" spans="1:21" ht="60" customHeight="1">
      <c r="A6" s="8" t="s">
        <v>37</v>
      </c>
      <c r="B6" s="8" t="s">
        <v>39</v>
      </c>
      <c r="C6" s="8" t="s">
        <v>41</v>
      </c>
      <c r="D6" s="8" t="s">
        <v>42</v>
      </c>
      <c r="E6" s="8" t="s">
        <v>131</v>
      </c>
      <c r="F6" s="8" t="s">
        <v>132</v>
      </c>
      <c r="G6" s="8" t="s">
        <v>76</v>
      </c>
      <c r="H6" s="8" t="s">
        <v>76</v>
      </c>
      <c r="I6" s="8" t="s">
        <v>76</v>
      </c>
      <c r="J6" s="8" t="s">
        <v>76</v>
      </c>
      <c r="K6" s="8" t="s">
        <v>76</v>
      </c>
      <c r="L6" s="8" t="s">
        <v>78</v>
      </c>
      <c r="M6" s="8" t="s">
        <v>137</v>
      </c>
      <c r="N6" s="8" t="s">
        <v>76</v>
      </c>
      <c r="O6" s="8" t="s">
        <v>76</v>
      </c>
      <c r="P6" s="8" t="s">
        <v>76</v>
      </c>
      <c r="Q6" s="8" t="s">
        <v>76</v>
      </c>
      <c r="R6" s="8" t="s">
        <v>76</v>
      </c>
      <c r="S6" s="8" t="s">
        <v>76</v>
      </c>
      <c r="T6" s="8" t="s">
        <v>76</v>
      </c>
      <c r="U6" s="8" t="s">
        <v>76</v>
      </c>
    </row>
    <row r="7" spans="1:21" ht="60" customHeight="1">
      <c r="A7" s="8" t="s">
        <v>37</v>
      </c>
      <c r="B7" s="8" t="s">
        <v>39</v>
      </c>
      <c r="C7" s="8" t="s">
        <v>143</v>
      </c>
      <c r="D7" s="8" t="s">
        <v>144</v>
      </c>
      <c r="E7" s="8" t="s">
        <v>43</v>
      </c>
      <c r="F7" s="8" t="s">
        <v>46</v>
      </c>
      <c r="G7" s="8" t="s">
        <v>146</v>
      </c>
      <c r="H7" s="8" t="s">
        <v>50</v>
      </c>
      <c r="I7" s="8" t="s">
        <v>52</v>
      </c>
      <c r="J7" s="8" t="s">
        <v>54</v>
      </c>
      <c r="K7" s="8" t="s">
        <v>55</v>
      </c>
      <c r="L7" s="8" t="s">
        <v>56</v>
      </c>
      <c r="M7" s="8" t="s">
        <v>150</v>
      </c>
      <c r="N7" s="8" t="s">
        <v>59</v>
      </c>
      <c r="O7" s="8" t="s">
        <v>62</v>
      </c>
      <c r="P7" s="8" t="s">
        <v>61</v>
      </c>
      <c r="Q7" s="8" t="s">
        <v>56</v>
      </c>
      <c r="R7" s="8" t="s">
        <v>66</v>
      </c>
      <c r="S7" s="8" t="s">
        <v>56</v>
      </c>
      <c r="T7" s="8" t="s">
        <v>69</v>
      </c>
      <c r="U7" s="8" t="s">
        <v>71</v>
      </c>
    </row>
    <row r="8" spans="1:21" ht="60" customHeight="1">
      <c r="A8" s="8" t="s">
        <v>37</v>
      </c>
      <c r="B8" s="8" t="s">
        <v>39</v>
      </c>
      <c r="C8" s="8" t="s">
        <v>143</v>
      </c>
      <c r="D8" s="8" t="s">
        <v>144</v>
      </c>
      <c r="E8" s="8" t="s">
        <v>74</v>
      </c>
      <c r="F8" s="8" t="s">
        <v>75</v>
      </c>
      <c r="G8" s="8" t="s">
        <v>76</v>
      </c>
      <c r="H8" s="8" t="s">
        <v>76</v>
      </c>
      <c r="I8" s="8" t="s">
        <v>76</v>
      </c>
      <c r="J8" s="8" t="s">
        <v>76</v>
      </c>
      <c r="K8" s="8" t="s">
        <v>76</v>
      </c>
      <c r="L8" s="8" t="s">
        <v>161</v>
      </c>
      <c r="M8" s="8" t="s">
        <v>162</v>
      </c>
      <c r="N8" s="8" t="s">
        <v>76</v>
      </c>
      <c r="O8" s="8" t="s">
        <v>76</v>
      </c>
      <c r="P8" s="8" t="s">
        <v>76</v>
      </c>
      <c r="Q8" s="8" t="s">
        <v>76</v>
      </c>
      <c r="R8" s="8" t="s">
        <v>76</v>
      </c>
      <c r="S8" s="8" t="s">
        <v>76</v>
      </c>
      <c r="T8" s="8" t="s">
        <v>76</v>
      </c>
      <c r="U8" s="8" t="s">
        <v>76</v>
      </c>
    </row>
    <row r="9" spans="1:21" ht="60" customHeight="1">
      <c r="A9" s="8" t="s">
        <v>37</v>
      </c>
      <c r="B9" s="8" t="s">
        <v>39</v>
      </c>
      <c r="C9" s="8" t="s">
        <v>143</v>
      </c>
      <c r="D9" s="8" t="s">
        <v>144</v>
      </c>
      <c r="E9" s="8" t="s">
        <v>88</v>
      </c>
      <c r="F9" s="8" t="s">
        <v>90</v>
      </c>
      <c r="G9" s="8" t="s">
        <v>168</v>
      </c>
      <c r="H9" s="8" t="s">
        <v>170</v>
      </c>
      <c r="I9" s="8" t="s">
        <v>171</v>
      </c>
      <c r="J9" s="8" t="s">
        <v>44</v>
      </c>
      <c r="K9" s="8" t="s">
        <v>172</v>
      </c>
      <c r="L9" s="8" t="s">
        <v>103</v>
      </c>
      <c r="M9" s="8" t="s">
        <v>173</v>
      </c>
      <c r="N9" s="8" t="s">
        <v>57</v>
      </c>
      <c r="O9" s="8" t="s">
        <v>175</v>
      </c>
      <c r="P9" s="8" t="s">
        <v>61</v>
      </c>
      <c r="Q9" s="8" t="s">
        <v>103</v>
      </c>
      <c r="R9" s="8" t="s">
        <v>64</v>
      </c>
      <c r="S9" s="8" t="s">
        <v>56</v>
      </c>
      <c r="T9" s="8" t="s">
        <v>40</v>
      </c>
      <c r="U9" s="8" t="s">
        <v>71</v>
      </c>
    </row>
    <row r="10" spans="1:21" ht="60" customHeight="1">
      <c r="A10" s="8" t="s">
        <v>37</v>
      </c>
      <c r="B10" s="8" t="s">
        <v>39</v>
      </c>
      <c r="C10" s="8" t="s">
        <v>143</v>
      </c>
      <c r="D10" s="8" t="s">
        <v>144</v>
      </c>
      <c r="E10" s="8" t="s">
        <v>110</v>
      </c>
      <c r="F10" s="8" t="s">
        <v>111</v>
      </c>
      <c r="G10" s="8" t="s">
        <v>177</v>
      </c>
      <c r="H10" s="8" t="s">
        <v>178</v>
      </c>
      <c r="I10" s="8" t="s">
        <v>179</v>
      </c>
      <c r="J10" s="8" t="s">
        <v>44</v>
      </c>
      <c r="K10" s="8" t="s">
        <v>172</v>
      </c>
      <c r="L10" s="8" t="s">
        <v>56</v>
      </c>
      <c r="M10" s="8" t="s">
        <v>180</v>
      </c>
      <c r="N10" s="8" t="s">
        <v>57</v>
      </c>
      <c r="O10" s="8" t="s">
        <v>175</v>
      </c>
      <c r="P10" s="8" t="s">
        <v>61</v>
      </c>
      <c r="Q10" s="8" t="s">
        <v>103</v>
      </c>
      <c r="R10" s="8" t="s">
        <v>64</v>
      </c>
      <c r="S10" s="8" t="s">
        <v>56</v>
      </c>
      <c r="T10" s="8" t="s">
        <v>40</v>
      </c>
      <c r="U10" s="8" t="s">
        <v>71</v>
      </c>
    </row>
    <row r="11" spans="1:21" ht="60" customHeight="1">
      <c r="A11" s="8" t="s">
        <v>37</v>
      </c>
      <c r="B11" s="8" t="s">
        <v>39</v>
      </c>
      <c r="C11" s="8" t="s">
        <v>143</v>
      </c>
      <c r="D11" s="8" t="s">
        <v>144</v>
      </c>
      <c r="E11" s="8" t="s">
        <v>131</v>
      </c>
      <c r="F11" s="8" t="s">
        <v>132</v>
      </c>
      <c r="G11" s="8" t="s">
        <v>76</v>
      </c>
      <c r="H11" s="8" t="s">
        <v>76</v>
      </c>
      <c r="I11" s="8" t="s">
        <v>76</v>
      </c>
      <c r="J11" s="8" t="s">
        <v>76</v>
      </c>
      <c r="K11" s="8" t="s">
        <v>76</v>
      </c>
      <c r="L11" s="8" t="s">
        <v>78</v>
      </c>
      <c r="M11" s="8" t="s">
        <v>181</v>
      </c>
      <c r="N11" s="8" t="s">
        <v>76</v>
      </c>
      <c r="O11" s="8" t="s">
        <v>76</v>
      </c>
      <c r="P11" s="8" t="s">
        <v>76</v>
      </c>
      <c r="Q11" s="8" t="s">
        <v>76</v>
      </c>
      <c r="R11" s="8" t="s">
        <v>76</v>
      </c>
      <c r="S11" s="8" t="s">
        <v>76</v>
      </c>
      <c r="T11" s="8" t="s">
        <v>76</v>
      </c>
      <c r="U11" s="8" t="s">
        <v>76</v>
      </c>
    </row>
    <row r="12" spans="1:21" ht="101.25" customHeight="1">
      <c r="A12" s="8" t="s">
        <v>37</v>
      </c>
      <c r="B12" s="8" t="s">
        <v>39</v>
      </c>
      <c r="C12" s="8" t="s">
        <v>182</v>
      </c>
      <c r="D12" s="8" t="s">
        <v>183</v>
      </c>
      <c r="E12" s="8" t="s">
        <v>43</v>
      </c>
      <c r="F12" s="8" t="s">
        <v>46</v>
      </c>
      <c r="G12" s="8" t="s">
        <v>184</v>
      </c>
      <c r="H12" s="8" t="s">
        <v>185</v>
      </c>
      <c r="I12" s="8" t="s">
        <v>186</v>
      </c>
      <c r="J12" s="8" t="s">
        <v>102</v>
      </c>
      <c r="K12" s="8" t="s">
        <v>187</v>
      </c>
      <c r="L12" s="8" t="s">
        <v>56</v>
      </c>
      <c r="M12" s="8" t="s">
        <v>188</v>
      </c>
      <c r="N12" s="8" t="s">
        <v>57</v>
      </c>
      <c r="O12" s="8" t="s">
        <v>189</v>
      </c>
      <c r="P12" s="8" t="s">
        <v>61</v>
      </c>
      <c r="Q12" s="8" t="s">
        <v>56</v>
      </c>
      <c r="R12" s="8" t="s">
        <v>112</v>
      </c>
      <c r="S12" s="8" t="s">
        <v>56</v>
      </c>
      <c r="T12" s="8" t="s">
        <v>101</v>
      </c>
      <c r="U12" s="8" t="s">
        <v>71</v>
      </c>
    </row>
    <row r="13" spans="1:21" ht="60" customHeight="1">
      <c r="A13" s="8" t="s">
        <v>37</v>
      </c>
      <c r="B13" s="8" t="s">
        <v>39</v>
      </c>
      <c r="C13" s="8" t="s">
        <v>182</v>
      </c>
      <c r="D13" s="8" t="s">
        <v>183</v>
      </c>
      <c r="E13" s="8" t="s">
        <v>74</v>
      </c>
      <c r="F13" s="8" t="s">
        <v>75</v>
      </c>
      <c r="G13" s="8" t="s">
        <v>76</v>
      </c>
      <c r="H13" s="8" t="s">
        <v>76</v>
      </c>
      <c r="I13" s="8" t="s">
        <v>76</v>
      </c>
      <c r="J13" s="8" t="s">
        <v>76</v>
      </c>
      <c r="K13" s="8" t="s">
        <v>76</v>
      </c>
      <c r="L13" s="8" t="s">
        <v>78</v>
      </c>
      <c r="M13" s="8" t="s">
        <v>192</v>
      </c>
      <c r="N13" s="8" t="s">
        <v>76</v>
      </c>
      <c r="O13" s="8" t="s">
        <v>76</v>
      </c>
      <c r="P13" s="8" t="s">
        <v>76</v>
      </c>
      <c r="Q13" s="8" t="s">
        <v>76</v>
      </c>
      <c r="R13" s="8" t="s">
        <v>76</v>
      </c>
      <c r="S13" s="8" t="s">
        <v>76</v>
      </c>
      <c r="T13" s="8" t="s">
        <v>76</v>
      </c>
      <c r="U13" s="8" t="s">
        <v>76</v>
      </c>
    </row>
    <row r="14" spans="1:21" ht="142.5">
      <c r="A14" s="8" t="s">
        <v>37</v>
      </c>
      <c r="B14" s="8" t="s">
        <v>39</v>
      </c>
      <c r="C14" s="8" t="s">
        <v>182</v>
      </c>
      <c r="D14" s="8" t="s">
        <v>183</v>
      </c>
      <c r="E14" s="8" t="s">
        <v>88</v>
      </c>
      <c r="F14" s="8" t="s">
        <v>90</v>
      </c>
      <c r="G14" s="8" t="s">
        <v>193</v>
      </c>
      <c r="H14" s="8" t="s">
        <v>170</v>
      </c>
      <c r="I14" s="8" t="s">
        <v>171</v>
      </c>
      <c r="J14" s="8" t="s">
        <v>44</v>
      </c>
      <c r="K14" s="8" t="s">
        <v>172</v>
      </c>
      <c r="L14" s="8" t="s">
        <v>103</v>
      </c>
      <c r="M14" s="8" t="s">
        <v>194</v>
      </c>
      <c r="N14" s="8" t="s">
        <v>57</v>
      </c>
      <c r="O14" s="8" t="s">
        <v>175</v>
      </c>
      <c r="P14" s="8" t="s">
        <v>61</v>
      </c>
      <c r="Q14" s="8" t="s">
        <v>103</v>
      </c>
      <c r="R14" s="8" t="s">
        <v>64</v>
      </c>
      <c r="S14" s="8" t="s">
        <v>56</v>
      </c>
      <c r="T14" s="8" t="s">
        <v>40</v>
      </c>
      <c r="U14" s="8" t="s">
        <v>71</v>
      </c>
    </row>
    <row r="15" spans="1:21" ht="60" customHeight="1">
      <c r="A15" s="8" t="s">
        <v>37</v>
      </c>
      <c r="B15" s="8" t="s">
        <v>39</v>
      </c>
      <c r="C15" s="8" t="s">
        <v>182</v>
      </c>
      <c r="D15" s="8" t="s">
        <v>183</v>
      </c>
      <c r="E15" s="8" t="s">
        <v>110</v>
      </c>
      <c r="F15" s="8" t="s">
        <v>111</v>
      </c>
      <c r="G15" s="8" t="s">
        <v>195</v>
      </c>
      <c r="H15" s="8" t="s">
        <v>178</v>
      </c>
      <c r="I15" s="8" t="s">
        <v>179</v>
      </c>
      <c r="J15" s="8" t="s">
        <v>44</v>
      </c>
      <c r="K15" s="8" t="s">
        <v>172</v>
      </c>
      <c r="L15" s="8" t="s">
        <v>56</v>
      </c>
      <c r="M15" s="8" t="s">
        <v>196</v>
      </c>
      <c r="N15" s="8" t="s">
        <v>57</v>
      </c>
      <c r="O15" s="8" t="s">
        <v>175</v>
      </c>
      <c r="P15" s="8" t="s">
        <v>61</v>
      </c>
      <c r="Q15" s="8" t="s">
        <v>103</v>
      </c>
      <c r="R15" s="8" t="s">
        <v>64</v>
      </c>
      <c r="S15" s="8" t="s">
        <v>56</v>
      </c>
      <c r="T15" s="8" t="s">
        <v>40</v>
      </c>
      <c r="U15" s="8" t="s">
        <v>71</v>
      </c>
    </row>
    <row r="16" spans="1:21" ht="60" customHeight="1">
      <c r="A16" s="8" t="s">
        <v>37</v>
      </c>
      <c r="B16" s="8" t="s">
        <v>39</v>
      </c>
      <c r="C16" s="8" t="s">
        <v>182</v>
      </c>
      <c r="D16" s="8" t="s">
        <v>183</v>
      </c>
      <c r="E16" s="8" t="s">
        <v>131</v>
      </c>
      <c r="F16" s="8" t="s">
        <v>132</v>
      </c>
      <c r="G16" s="8" t="s">
        <v>197</v>
      </c>
      <c r="H16" s="8" t="s">
        <v>198</v>
      </c>
      <c r="I16" s="8" t="s">
        <v>199</v>
      </c>
      <c r="J16" s="8" t="s">
        <v>102</v>
      </c>
      <c r="K16" s="8" t="s">
        <v>187</v>
      </c>
      <c r="L16" s="8" t="s">
        <v>103</v>
      </c>
      <c r="M16" s="8" t="s">
        <v>200</v>
      </c>
      <c r="N16" s="8" t="s">
        <v>57</v>
      </c>
      <c r="O16" s="8" t="s">
        <v>189</v>
      </c>
      <c r="P16" s="8" t="s">
        <v>61</v>
      </c>
      <c r="Q16" s="8" t="s">
        <v>56</v>
      </c>
      <c r="R16" s="8" t="s">
        <v>112</v>
      </c>
      <c r="S16" s="8" t="s">
        <v>56</v>
      </c>
      <c r="T16" s="8" t="s">
        <v>101</v>
      </c>
      <c r="U16" s="8" t="s">
        <v>71</v>
      </c>
    </row>
    <row r="17" spans="1:21" ht="60" customHeight="1">
      <c r="A17" s="8" t="s">
        <v>37</v>
      </c>
      <c r="B17" s="8" t="s">
        <v>39</v>
      </c>
      <c r="C17" s="8" t="s">
        <v>201</v>
      </c>
      <c r="D17" s="8" t="s">
        <v>202</v>
      </c>
      <c r="E17" s="8" t="s">
        <v>43</v>
      </c>
      <c r="F17" s="8" t="s">
        <v>46</v>
      </c>
      <c r="G17" s="8" t="s">
        <v>76</v>
      </c>
      <c r="H17" s="8" t="s">
        <v>76</v>
      </c>
      <c r="I17" s="8" t="s">
        <v>76</v>
      </c>
      <c r="J17" s="8" t="s">
        <v>76</v>
      </c>
      <c r="K17" s="8" t="s">
        <v>76</v>
      </c>
      <c r="L17" s="8" t="s">
        <v>78</v>
      </c>
      <c r="M17" s="8" t="s">
        <v>203</v>
      </c>
      <c r="N17" s="8" t="s">
        <v>76</v>
      </c>
      <c r="O17" s="8" t="s">
        <v>76</v>
      </c>
      <c r="P17" s="8" t="s">
        <v>76</v>
      </c>
      <c r="Q17" s="8" t="s">
        <v>76</v>
      </c>
      <c r="R17" s="8" t="s">
        <v>76</v>
      </c>
      <c r="S17" s="8" t="s">
        <v>76</v>
      </c>
      <c r="T17" s="8" t="s">
        <v>76</v>
      </c>
      <c r="U17" s="8" t="s">
        <v>76</v>
      </c>
    </row>
    <row r="18" spans="1:21" ht="60" customHeight="1">
      <c r="A18" s="8" t="s">
        <v>37</v>
      </c>
      <c r="B18" s="8" t="s">
        <v>39</v>
      </c>
      <c r="C18" s="8" t="s">
        <v>201</v>
      </c>
      <c r="D18" s="8" t="s">
        <v>202</v>
      </c>
      <c r="E18" s="8" t="s">
        <v>74</v>
      </c>
      <c r="F18" s="8" t="s">
        <v>75</v>
      </c>
      <c r="G18" s="8" t="s">
        <v>76</v>
      </c>
      <c r="H18" s="8" t="s">
        <v>76</v>
      </c>
      <c r="I18" s="8" t="s">
        <v>76</v>
      </c>
      <c r="J18" s="8" t="s">
        <v>76</v>
      </c>
      <c r="K18" s="8" t="s">
        <v>76</v>
      </c>
      <c r="L18" s="8" t="s">
        <v>78</v>
      </c>
      <c r="M18" s="8" t="s">
        <v>204</v>
      </c>
      <c r="N18" s="8" t="s">
        <v>76</v>
      </c>
      <c r="O18" s="8" t="s">
        <v>76</v>
      </c>
      <c r="P18" s="8" t="s">
        <v>76</v>
      </c>
      <c r="Q18" s="8" t="s">
        <v>76</v>
      </c>
      <c r="R18" s="8" t="s">
        <v>76</v>
      </c>
      <c r="S18" s="8" t="s">
        <v>76</v>
      </c>
      <c r="T18" s="8" t="s">
        <v>76</v>
      </c>
      <c r="U18" s="8" t="s">
        <v>76</v>
      </c>
    </row>
    <row r="19" spans="1:21" ht="60" customHeight="1">
      <c r="A19" s="8" t="s">
        <v>37</v>
      </c>
      <c r="B19" s="8" t="s">
        <v>39</v>
      </c>
      <c r="C19" s="8" t="s">
        <v>201</v>
      </c>
      <c r="D19" s="8" t="s">
        <v>202</v>
      </c>
      <c r="E19" s="8" t="s">
        <v>88</v>
      </c>
      <c r="F19" s="8" t="s">
        <v>90</v>
      </c>
      <c r="G19" s="8" t="s">
        <v>205</v>
      </c>
      <c r="H19" s="8" t="s">
        <v>206</v>
      </c>
      <c r="I19" s="8" t="s">
        <v>207</v>
      </c>
      <c r="J19" s="8" t="s">
        <v>139</v>
      </c>
      <c r="K19" s="8" t="s">
        <v>208</v>
      </c>
      <c r="L19" s="8" t="s">
        <v>56</v>
      </c>
      <c r="M19" s="8" t="s">
        <v>209</v>
      </c>
      <c r="N19" s="8" t="s">
        <v>59</v>
      </c>
      <c r="O19" s="8" t="s">
        <v>210</v>
      </c>
      <c r="P19" s="8" t="s">
        <v>61</v>
      </c>
      <c r="Q19" s="8" t="s">
        <v>103</v>
      </c>
      <c r="R19" s="8" t="s">
        <v>147</v>
      </c>
      <c r="S19" s="8" t="s">
        <v>56</v>
      </c>
      <c r="T19" s="8" t="s">
        <v>138</v>
      </c>
      <c r="U19" s="8" t="s">
        <v>71</v>
      </c>
    </row>
    <row r="20" spans="1:21" ht="60" customHeight="1">
      <c r="A20" s="8" t="s">
        <v>37</v>
      </c>
      <c r="B20" s="8" t="s">
        <v>39</v>
      </c>
      <c r="C20" s="8" t="s">
        <v>201</v>
      </c>
      <c r="D20" s="8" t="s">
        <v>202</v>
      </c>
      <c r="E20" s="8" t="s">
        <v>110</v>
      </c>
      <c r="F20" s="8" t="s">
        <v>111</v>
      </c>
      <c r="G20" s="8" t="s">
        <v>211</v>
      </c>
      <c r="H20" s="8" t="s">
        <v>212</v>
      </c>
      <c r="I20" s="8" t="s">
        <v>214</v>
      </c>
      <c r="J20" s="8" t="s">
        <v>139</v>
      </c>
      <c r="K20" s="8" t="s">
        <v>208</v>
      </c>
      <c r="L20" s="8" t="s">
        <v>56</v>
      </c>
      <c r="M20" s="8" t="s">
        <v>215</v>
      </c>
      <c r="N20" s="8" t="s">
        <v>59</v>
      </c>
      <c r="O20" s="8" t="s">
        <v>210</v>
      </c>
      <c r="P20" s="8" t="s">
        <v>61</v>
      </c>
      <c r="Q20" s="8" t="s">
        <v>103</v>
      </c>
      <c r="R20" s="8" t="s">
        <v>147</v>
      </c>
      <c r="S20" s="8" t="s">
        <v>56</v>
      </c>
      <c r="T20" s="8" t="s">
        <v>138</v>
      </c>
      <c r="U20" s="8" t="s">
        <v>71</v>
      </c>
    </row>
    <row r="21" spans="1:21" ht="60" customHeight="1">
      <c r="A21" s="8" t="s">
        <v>37</v>
      </c>
      <c r="B21" s="8" t="s">
        <v>39</v>
      </c>
      <c r="C21" s="8" t="s">
        <v>201</v>
      </c>
      <c r="D21" s="8" t="s">
        <v>202</v>
      </c>
      <c r="E21" s="8" t="s">
        <v>131</v>
      </c>
      <c r="F21" s="8" t="s">
        <v>132</v>
      </c>
      <c r="G21" s="8" t="s">
        <v>76</v>
      </c>
      <c r="H21" s="8" t="s">
        <v>76</v>
      </c>
      <c r="I21" s="8" t="s">
        <v>76</v>
      </c>
      <c r="J21" s="8" t="s">
        <v>76</v>
      </c>
      <c r="K21" s="8" t="s">
        <v>76</v>
      </c>
      <c r="L21" s="8" t="s">
        <v>78</v>
      </c>
      <c r="M21" s="8" t="s">
        <v>216</v>
      </c>
      <c r="N21" s="8" t="s">
        <v>76</v>
      </c>
      <c r="O21" s="8" t="s">
        <v>76</v>
      </c>
      <c r="P21" s="8" t="s">
        <v>76</v>
      </c>
      <c r="Q21" s="8" t="s">
        <v>76</v>
      </c>
      <c r="R21" s="8" t="s">
        <v>76</v>
      </c>
      <c r="S21" s="8" t="s">
        <v>76</v>
      </c>
      <c r="T21" s="8" t="s">
        <v>76</v>
      </c>
      <c r="U21" s="8" t="s">
        <v>76</v>
      </c>
    </row>
    <row r="22" spans="1:21" ht="60" customHeight="1">
      <c r="A22" s="8" t="s">
        <v>37</v>
      </c>
      <c r="B22" s="8" t="s">
        <v>39</v>
      </c>
      <c r="C22" s="8" t="s">
        <v>218</v>
      </c>
      <c r="D22" s="8" t="s">
        <v>219</v>
      </c>
      <c r="E22" s="8" t="s">
        <v>43</v>
      </c>
      <c r="F22" s="8" t="s">
        <v>46</v>
      </c>
      <c r="G22" s="8" t="s">
        <v>76</v>
      </c>
      <c r="H22" s="8" t="s">
        <v>76</v>
      </c>
      <c r="I22" s="8" t="s">
        <v>76</v>
      </c>
      <c r="J22" s="8" t="s">
        <v>76</v>
      </c>
      <c r="K22" s="8" t="s">
        <v>76</v>
      </c>
      <c r="L22" s="8" t="s">
        <v>78</v>
      </c>
      <c r="M22" s="8" t="s">
        <v>220</v>
      </c>
      <c r="N22" s="8" t="s">
        <v>76</v>
      </c>
      <c r="O22" s="8" t="s">
        <v>76</v>
      </c>
      <c r="P22" s="8" t="s">
        <v>76</v>
      </c>
      <c r="Q22" s="8" t="s">
        <v>76</v>
      </c>
      <c r="R22" s="8" t="s">
        <v>76</v>
      </c>
      <c r="S22" s="8" t="s">
        <v>76</v>
      </c>
      <c r="T22" s="8" t="s">
        <v>76</v>
      </c>
      <c r="U22" s="8" t="s">
        <v>76</v>
      </c>
    </row>
    <row r="23" spans="1:21" ht="60" customHeight="1">
      <c r="A23" s="8" t="s">
        <v>37</v>
      </c>
      <c r="B23" s="8" t="s">
        <v>39</v>
      </c>
      <c r="C23" s="8" t="s">
        <v>218</v>
      </c>
      <c r="D23" s="8" t="s">
        <v>219</v>
      </c>
      <c r="E23" s="8" t="s">
        <v>74</v>
      </c>
      <c r="F23" s="8" t="s">
        <v>75</v>
      </c>
      <c r="G23" s="8" t="s">
        <v>76</v>
      </c>
      <c r="H23" s="8" t="s">
        <v>76</v>
      </c>
      <c r="I23" s="8" t="s">
        <v>76</v>
      </c>
      <c r="J23" s="8" t="s">
        <v>76</v>
      </c>
      <c r="K23" s="8" t="s">
        <v>76</v>
      </c>
      <c r="L23" s="8" t="s">
        <v>78</v>
      </c>
      <c r="M23" s="8" t="s">
        <v>221</v>
      </c>
      <c r="N23" s="8" t="s">
        <v>76</v>
      </c>
      <c r="O23" s="8" t="s">
        <v>76</v>
      </c>
      <c r="P23" s="8" t="s">
        <v>76</v>
      </c>
      <c r="Q23" s="8" t="s">
        <v>76</v>
      </c>
      <c r="R23" s="8" t="s">
        <v>76</v>
      </c>
      <c r="S23" s="8" t="s">
        <v>76</v>
      </c>
      <c r="T23" s="8" t="s">
        <v>76</v>
      </c>
      <c r="U23" s="8" t="s">
        <v>76</v>
      </c>
    </row>
    <row r="24" spans="1:21" ht="60" customHeight="1">
      <c r="A24" s="8" t="s">
        <v>37</v>
      </c>
      <c r="B24" s="8" t="s">
        <v>39</v>
      </c>
      <c r="C24" s="8" t="s">
        <v>218</v>
      </c>
      <c r="D24" s="8" t="s">
        <v>219</v>
      </c>
      <c r="E24" s="8" t="s">
        <v>88</v>
      </c>
      <c r="F24" s="8" t="s">
        <v>90</v>
      </c>
      <c r="G24" s="8" t="s">
        <v>76</v>
      </c>
      <c r="H24" s="8" t="s">
        <v>76</v>
      </c>
      <c r="I24" s="8" t="s">
        <v>76</v>
      </c>
      <c r="J24" s="8" t="s">
        <v>76</v>
      </c>
      <c r="K24" s="8" t="s">
        <v>76</v>
      </c>
      <c r="L24" s="8" t="s">
        <v>78</v>
      </c>
      <c r="M24" s="8" t="s">
        <v>222</v>
      </c>
      <c r="N24" s="8" t="s">
        <v>76</v>
      </c>
      <c r="O24" s="8" t="s">
        <v>76</v>
      </c>
      <c r="P24" s="8" t="s">
        <v>76</v>
      </c>
      <c r="Q24" s="8" t="s">
        <v>76</v>
      </c>
      <c r="R24" s="8" t="s">
        <v>76</v>
      </c>
      <c r="S24" s="8" t="s">
        <v>76</v>
      </c>
      <c r="T24" s="8" t="s">
        <v>76</v>
      </c>
      <c r="U24" s="8" t="s">
        <v>76</v>
      </c>
    </row>
    <row r="25" spans="1:21" ht="60" customHeight="1">
      <c r="A25" s="8" t="s">
        <v>37</v>
      </c>
      <c r="B25" s="8" t="s">
        <v>39</v>
      </c>
      <c r="C25" s="8" t="s">
        <v>218</v>
      </c>
      <c r="D25" s="8" t="s">
        <v>219</v>
      </c>
      <c r="E25" s="8" t="s">
        <v>110</v>
      </c>
      <c r="F25" s="8" t="s">
        <v>111</v>
      </c>
      <c r="G25" s="8" t="s">
        <v>223</v>
      </c>
      <c r="H25" s="8" t="s">
        <v>116</v>
      </c>
      <c r="I25" s="8" t="s">
        <v>117</v>
      </c>
      <c r="J25" s="8" t="s">
        <v>118</v>
      </c>
      <c r="K25" s="8" t="s">
        <v>120</v>
      </c>
      <c r="L25" s="8" t="s">
        <v>103</v>
      </c>
      <c r="M25" s="8" t="s">
        <v>224</v>
      </c>
      <c r="N25" s="8" t="s">
        <v>113</v>
      </c>
      <c r="O25" s="8" t="s">
        <v>122</v>
      </c>
      <c r="P25" s="8" t="s">
        <v>124</v>
      </c>
      <c r="Q25" s="8" t="s">
        <v>56</v>
      </c>
      <c r="R25" s="8" t="s">
        <v>126</v>
      </c>
      <c r="S25" s="8" t="s">
        <v>78</v>
      </c>
      <c r="T25" s="8" t="s">
        <v>127</v>
      </c>
      <c r="U25" s="8" t="s">
        <v>225</v>
      </c>
    </row>
    <row r="26" spans="1:21" ht="60" customHeight="1">
      <c r="A26" s="8" t="s">
        <v>37</v>
      </c>
      <c r="B26" s="8" t="s">
        <v>39</v>
      </c>
      <c r="C26" s="8" t="s">
        <v>218</v>
      </c>
      <c r="D26" s="8" t="s">
        <v>219</v>
      </c>
      <c r="E26" s="8" t="s">
        <v>131</v>
      </c>
      <c r="F26" s="8" t="s">
        <v>132</v>
      </c>
      <c r="G26" s="8" t="s">
        <v>76</v>
      </c>
      <c r="H26" s="8" t="s">
        <v>76</v>
      </c>
      <c r="I26" s="8" t="s">
        <v>76</v>
      </c>
      <c r="J26" s="8" t="s">
        <v>76</v>
      </c>
      <c r="K26" s="8" t="s">
        <v>76</v>
      </c>
      <c r="L26" s="8" t="s">
        <v>161</v>
      </c>
      <c r="M26" s="8" t="s">
        <v>226</v>
      </c>
      <c r="N26" s="8" t="s">
        <v>76</v>
      </c>
      <c r="O26" s="8" t="s">
        <v>76</v>
      </c>
      <c r="P26" s="8" t="s">
        <v>76</v>
      </c>
      <c r="Q26" s="8" t="s">
        <v>76</v>
      </c>
      <c r="R26" s="8" t="s">
        <v>76</v>
      </c>
      <c r="S26" s="8" t="s">
        <v>76</v>
      </c>
      <c r="T26" s="8" t="s">
        <v>76</v>
      </c>
      <c r="U26" s="8" t="s">
        <v>76</v>
      </c>
    </row>
    <row r="27" spans="1:21" ht="216" customHeight="1">
      <c r="A27" s="8" t="s">
        <v>37</v>
      </c>
      <c r="B27" s="8" t="s">
        <v>227</v>
      </c>
      <c r="C27" s="8" t="s">
        <v>41</v>
      </c>
      <c r="D27" s="8" t="s">
        <v>42</v>
      </c>
      <c r="E27" s="8" t="s">
        <v>229</v>
      </c>
      <c r="F27" s="8" t="s">
        <v>230</v>
      </c>
      <c r="G27" s="8" t="s">
        <v>231</v>
      </c>
      <c r="H27" s="8" t="s">
        <v>232</v>
      </c>
      <c r="I27" s="8" t="s">
        <v>233</v>
      </c>
      <c r="J27" s="8" t="s">
        <v>97</v>
      </c>
      <c r="K27" s="8" t="s">
        <v>98</v>
      </c>
      <c r="L27" s="8" t="s">
        <v>103</v>
      </c>
      <c r="M27" s="8" t="s">
        <v>234</v>
      </c>
      <c r="N27" s="8" t="s">
        <v>45</v>
      </c>
      <c r="O27" s="8" t="s">
        <v>100</v>
      </c>
      <c r="P27" s="8" t="s">
        <v>89</v>
      </c>
      <c r="Q27" s="8" t="s">
        <v>103</v>
      </c>
      <c r="R27" s="8" t="s">
        <v>104</v>
      </c>
      <c r="S27" s="8" t="s">
        <v>103</v>
      </c>
      <c r="T27" s="8" t="s">
        <v>108</v>
      </c>
      <c r="U27" s="8" t="s">
        <v>71</v>
      </c>
    </row>
    <row r="28" spans="1:21" ht="60" customHeight="1">
      <c r="A28" s="8" t="s">
        <v>37</v>
      </c>
      <c r="B28" s="8" t="s">
        <v>227</v>
      </c>
      <c r="C28" s="8" t="s">
        <v>41</v>
      </c>
      <c r="D28" s="8" t="s">
        <v>42</v>
      </c>
      <c r="E28" s="8" t="s">
        <v>235</v>
      </c>
      <c r="F28" s="8" t="s">
        <v>236</v>
      </c>
      <c r="G28" s="8" t="s">
        <v>76</v>
      </c>
      <c r="H28" s="8" t="s">
        <v>76</v>
      </c>
      <c r="I28" s="8" t="s">
        <v>76</v>
      </c>
      <c r="J28" s="8" t="s">
        <v>76</v>
      </c>
      <c r="K28" s="8" t="s">
        <v>76</v>
      </c>
      <c r="L28" s="8" t="s">
        <v>78</v>
      </c>
      <c r="M28" s="8" t="s">
        <v>237</v>
      </c>
      <c r="N28" s="8" t="s">
        <v>76</v>
      </c>
      <c r="O28" s="8" t="s">
        <v>76</v>
      </c>
      <c r="P28" s="8" t="s">
        <v>76</v>
      </c>
      <c r="Q28" s="8" t="s">
        <v>76</v>
      </c>
      <c r="R28" s="8" t="s">
        <v>76</v>
      </c>
      <c r="S28" s="8" t="s">
        <v>76</v>
      </c>
      <c r="T28" s="8" t="s">
        <v>76</v>
      </c>
      <c r="U28" s="8" t="s">
        <v>76</v>
      </c>
    </row>
    <row r="29" spans="1:21" ht="60" customHeight="1">
      <c r="A29" s="8" t="s">
        <v>37</v>
      </c>
      <c r="B29" s="8" t="s">
        <v>227</v>
      </c>
      <c r="C29" s="8" t="s">
        <v>41</v>
      </c>
      <c r="D29" s="8" t="s">
        <v>42</v>
      </c>
      <c r="E29" s="8" t="s">
        <v>238</v>
      </c>
      <c r="F29" s="8" t="s">
        <v>239</v>
      </c>
      <c r="G29" s="8" t="s">
        <v>240</v>
      </c>
      <c r="H29" s="8" t="s">
        <v>241</v>
      </c>
      <c r="I29" s="8" t="s">
        <v>242</v>
      </c>
      <c r="J29" s="8" t="s">
        <v>152</v>
      </c>
      <c r="K29" s="8" t="s">
        <v>243</v>
      </c>
      <c r="L29" s="8" t="s">
        <v>56</v>
      </c>
      <c r="M29" s="8" t="s">
        <v>244</v>
      </c>
      <c r="N29" s="8" t="s">
        <v>87</v>
      </c>
      <c r="O29" s="8" t="s">
        <v>245</v>
      </c>
      <c r="P29" s="8" t="s">
        <v>61</v>
      </c>
      <c r="Q29" s="8" t="s">
        <v>103</v>
      </c>
      <c r="R29" s="8" t="s">
        <v>91</v>
      </c>
      <c r="S29" s="8" t="s">
        <v>56</v>
      </c>
      <c r="T29" s="8" t="s">
        <v>151</v>
      </c>
      <c r="U29" s="8" t="s">
        <v>71</v>
      </c>
    </row>
    <row r="30" spans="1:21" ht="60" customHeight="1">
      <c r="A30" s="8" t="s">
        <v>37</v>
      </c>
      <c r="B30" s="8" t="s">
        <v>227</v>
      </c>
      <c r="C30" s="8" t="s">
        <v>41</v>
      </c>
      <c r="D30" s="8" t="s">
        <v>42</v>
      </c>
      <c r="E30" s="8" t="s">
        <v>246</v>
      </c>
      <c r="F30" s="8" t="s">
        <v>247</v>
      </c>
      <c r="G30" s="8" t="s">
        <v>249</v>
      </c>
      <c r="H30" s="8" t="s">
        <v>250</v>
      </c>
      <c r="I30" s="8" t="s">
        <v>251</v>
      </c>
      <c r="J30" s="8" t="s">
        <v>44</v>
      </c>
      <c r="K30" s="8" t="s">
        <v>172</v>
      </c>
      <c r="L30" s="8" t="s">
        <v>56</v>
      </c>
      <c r="M30" s="8" t="s">
        <v>252</v>
      </c>
      <c r="N30" s="8" t="s">
        <v>57</v>
      </c>
      <c r="O30" s="8" t="s">
        <v>175</v>
      </c>
      <c r="P30" s="8" t="s">
        <v>61</v>
      </c>
      <c r="Q30" s="8" t="s">
        <v>103</v>
      </c>
      <c r="R30" s="8" t="s">
        <v>64</v>
      </c>
      <c r="S30" s="8" t="s">
        <v>56</v>
      </c>
      <c r="T30" s="8" t="s">
        <v>40</v>
      </c>
      <c r="U30" s="8" t="s">
        <v>71</v>
      </c>
    </row>
    <row r="31" spans="1:21" ht="60" customHeight="1">
      <c r="A31" s="8" t="s">
        <v>37</v>
      </c>
      <c r="B31" s="8" t="s">
        <v>227</v>
      </c>
      <c r="C31" s="8" t="s">
        <v>41</v>
      </c>
      <c r="D31" s="8" t="s">
        <v>42</v>
      </c>
      <c r="E31" s="8" t="s">
        <v>255</v>
      </c>
      <c r="F31" s="8" t="s">
        <v>256</v>
      </c>
      <c r="G31" s="8" t="s">
        <v>258</v>
      </c>
      <c r="H31" s="8" t="s">
        <v>259</v>
      </c>
      <c r="I31" s="8" t="s">
        <v>260</v>
      </c>
      <c r="J31" s="8" t="s">
        <v>152</v>
      </c>
      <c r="K31" s="8" t="s">
        <v>243</v>
      </c>
      <c r="L31" s="8" t="s">
        <v>103</v>
      </c>
      <c r="M31" s="8" t="s">
        <v>261</v>
      </c>
      <c r="N31" s="8" t="s">
        <v>87</v>
      </c>
      <c r="O31" s="8" t="s">
        <v>245</v>
      </c>
      <c r="P31" s="8" t="s">
        <v>89</v>
      </c>
      <c r="Q31" s="8" t="s">
        <v>103</v>
      </c>
      <c r="R31" s="8" t="s">
        <v>91</v>
      </c>
      <c r="S31" s="8" t="s">
        <v>103</v>
      </c>
      <c r="T31" s="8" t="s">
        <v>151</v>
      </c>
      <c r="U31" s="8" t="s">
        <v>71</v>
      </c>
    </row>
    <row r="32" spans="1:21" ht="60" customHeight="1">
      <c r="A32" s="8" t="s">
        <v>37</v>
      </c>
      <c r="B32" s="8" t="s">
        <v>227</v>
      </c>
      <c r="C32" s="8" t="s">
        <v>143</v>
      </c>
      <c r="D32" s="8" t="s">
        <v>144</v>
      </c>
      <c r="E32" s="8" t="s">
        <v>229</v>
      </c>
      <c r="F32" s="8" t="s">
        <v>230</v>
      </c>
      <c r="G32" s="8" t="s">
        <v>262</v>
      </c>
      <c r="H32" s="8" t="s">
        <v>263</v>
      </c>
      <c r="I32" s="8" t="s">
        <v>264</v>
      </c>
      <c r="J32" s="8" t="s">
        <v>82</v>
      </c>
      <c r="K32" s="8" t="s">
        <v>265</v>
      </c>
      <c r="L32" s="8" t="s">
        <v>103</v>
      </c>
      <c r="M32" s="8" t="s">
        <v>266</v>
      </c>
      <c r="N32" s="8" t="s">
        <v>87</v>
      </c>
      <c r="O32" s="8" t="s">
        <v>267</v>
      </c>
      <c r="P32" s="8" t="s">
        <v>89</v>
      </c>
      <c r="Q32" s="8" t="s">
        <v>103</v>
      </c>
      <c r="R32" s="8" t="s">
        <v>91</v>
      </c>
      <c r="S32" s="8" t="s">
        <v>103</v>
      </c>
      <c r="T32" s="8" t="s">
        <v>81</v>
      </c>
      <c r="U32" s="8" t="s">
        <v>71</v>
      </c>
    </row>
    <row r="33" spans="1:21" ht="60" customHeight="1">
      <c r="A33" s="8" t="s">
        <v>37</v>
      </c>
      <c r="B33" s="8" t="s">
        <v>227</v>
      </c>
      <c r="C33" s="8" t="s">
        <v>143</v>
      </c>
      <c r="D33" s="8" t="s">
        <v>144</v>
      </c>
      <c r="E33" s="8" t="s">
        <v>235</v>
      </c>
      <c r="F33" s="8" t="s">
        <v>236</v>
      </c>
      <c r="G33" s="8" t="s">
        <v>76</v>
      </c>
      <c r="H33" s="8" t="s">
        <v>76</v>
      </c>
      <c r="I33" s="8" t="s">
        <v>76</v>
      </c>
      <c r="J33" s="8" t="s">
        <v>76</v>
      </c>
      <c r="K33" s="8" t="s">
        <v>76</v>
      </c>
      <c r="L33" s="8" t="s">
        <v>78</v>
      </c>
      <c r="M33" s="8" t="s">
        <v>269</v>
      </c>
      <c r="N33" s="8" t="s">
        <v>76</v>
      </c>
      <c r="O33" s="8" t="s">
        <v>76</v>
      </c>
      <c r="P33" s="8" t="s">
        <v>76</v>
      </c>
      <c r="Q33" s="8" t="s">
        <v>76</v>
      </c>
      <c r="R33" s="8" t="s">
        <v>76</v>
      </c>
      <c r="S33" s="8" t="s">
        <v>76</v>
      </c>
      <c r="T33" s="8" t="s">
        <v>76</v>
      </c>
      <c r="U33" s="8" t="s">
        <v>76</v>
      </c>
    </row>
    <row r="34" spans="1:21" ht="60" customHeight="1">
      <c r="A34" s="8" t="s">
        <v>37</v>
      </c>
      <c r="B34" s="8" t="s">
        <v>227</v>
      </c>
      <c r="C34" s="8" t="s">
        <v>143</v>
      </c>
      <c r="D34" s="8" t="s">
        <v>144</v>
      </c>
      <c r="E34" s="8" t="s">
        <v>238</v>
      </c>
      <c r="F34" s="8" t="s">
        <v>239</v>
      </c>
      <c r="G34" s="8" t="s">
        <v>275</v>
      </c>
      <c r="H34" s="8" t="s">
        <v>276</v>
      </c>
      <c r="I34" s="8" t="s">
        <v>278</v>
      </c>
      <c r="J34" s="8" t="s">
        <v>82</v>
      </c>
      <c r="K34" s="8" t="s">
        <v>265</v>
      </c>
      <c r="L34" s="8" t="s">
        <v>56</v>
      </c>
      <c r="M34" s="8" t="s">
        <v>282</v>
      </c>
      <c r="N34" s="8" t="s">
        <v>87</v>
      </c>
      <c r="O34" s="8" t="s">
        <v>267</v>
      </c>
      <c r="P34" s="8" t="s">
        <v>61</v>
      </c>
      <c r="Q34" s="8" t="s">
        <v>103</v>
      </c>
      <c r="R34" s="8" t="s">
        <v>91</v>
      </c>
      <c r="S34" s="8" t="s">
        <v>56</v>
      </c>
      <c r="T34" s="8" t="s">
        <v>81</v>
      </c>
      <c r="U34" s="8" t="s">
        <v>71</v>
      </c>
    </row>
    <row r="35" spans="1:21" ht="60" customHeight="1">
      <c r="A35" s="8" t="s">
        <v>37</v>
      </c>
      <c r="B35" s="8" t="s">
        <v>227</v>
      </c>
      <c r="C35" s="8" t="s">
        <v>143</v>
      </c>
      <c r="D35" s="8" t="s">
        <v>144</v>
      </c>
      <c r="E35" s="8" t="s">
        <v>246</v>
      </c>
      <c r="F35" s="8" t="s">
        <v>247</v>
      </c>
      <c r="G35" s="8" t="s">
        <v>292</v>
      </c>
      <c r="H35" s="8" t="s">
        <v>250</v>
      </c>
      <c r="I35" s="8" t="s">
        <v>251</v>
      </c>
      <c r="J35" s="8" t="s">
        <v>44</v>
      </c>
      <c r="K35" s="8" t="s">
        <v>172</v>
      </c>
      <c r="L35" s="8" t="s">
        <v>103</v>
      </c>
      <c r="M35" s="8" t="s">
        <v>298</v>
      </c>
      <c r="N35" s="8" t="s">
        <v>57</v>
      </c>
      <c r="O35" s="8" t="s">
        <v>175</v>
      </c>
      <c r="P35" s="8" t="s">
        <v>61</v>
      </c>
      <c r="Q35" s="8" t="s">
        <v>103</v>
      </c>
      <c r="R35" s="8" t="s">
        <v>64</v>
      </c>
      <c r="S35" s="8" t="s">
        <v>56</v>
      </c>
      <c r="T35" s="8" t="s">
        <v>40</v>
      </c>
      <c r="U35" s="8" t="s">
        <v>71</v>
      </c>
    </row>
    <row r="36" spans="1:21" ht="60" customHeight="1">
      <c r="A36" s="8" t="s">
        <v>37</v>
      </c>
      <c r="B36" s="8" t="s">
        <v>227</v>
      </c>
      <c r="C36" s="8" t="s">
        <v>143</v>
      </c>
      <c r="D36" s="8" t="s">
        <v>144</v>
      </c>
      <c r="E36" s="8" t="s">
        <v>255</v>
      </c>
      <c r="F36" s="8" t="s">
        <v>256</v>
      </c>
      <c r="G36" s="8" t="s">
        <v>299</v>
      </c>
      <c r="H36" s="8" t="s">
        <v>300</v>
      </c>
      <c r="I36" s="8" t="s">
        <v>301</v>
      </c>
      <c r="J36" s="8" t="s">
        <v>82</v>
      </c>
      <c r="K36" s="8" t="s">
        <v>265</v>
      </c>
      <c r="L36" s="8" t="s">
        <v>103</v>
      </c>
      <c r="M36" s="8" t="s">
        <v>302</v>
      </c>
      <c r="N36" s="8" t="s">
        <v>87</v>
      </c>
      <c r="O36" s="8" t="s">
        <v>267</v>
      </c>
      <c r="P36" s="8" t="s">
        <v>89</v>
      </c>
      <c r="Q36" s="8" t="s">
        <v>103</v>
      </c>
      <c r="R36" s="8" t="s">
        <v>91</v>
      </c>
      <c r="S36" s="8" t="s">
        <v>103</v>
      </c>
      <c r="T36" s="8" t="s">
        <v>81</v>
      </c>
      <c r="U36" s="8" t="s">
        <v>71</v>
      </c>
    </row>
    <row r="37" spans="1:21" ht="60" customHeight="1">
      <c r="A37" s="8" t="s">
        <v>37</v>
      </c>
      <c r="B37" s="8" t="s">
        <v>227</v>
      </c>
      <c r="C37" s="8" t="s">
        <v>182</v>
      </c>
      <c r="D37" s="8" t="s">
        <v>183</v>
      </c>
      <c r="E37" s="8" t="s">
        <v>229</v>
      </c>
      <c r="F37" s="8" t="s">
        <v>230</v>
      </c>
      <c r="G37" s="8" t="s">
        <v>303</v>
      </c>
      <c r="H37" s="8" t="s">
        <v>232</v>
      </c>
      <c r="I37" s="8" t="s">
        <v>233</v>
      </c>
      <c r="J37" s="8" t="s">
        <v>97</v>
      </c>
      <c r="K37" s="8" t="s">
        <v>98</v>
      </c>
      <c r="L37" s="8" t="s">
        <v>56</v>
      </c>
      <c r="M37" s="8" t="s">
        <v>304</v>
      </c>
      <c r="N37" s="8" t="s">
        <v>45</v>
      </c>
      <c r="O37" s="8" t="s">
        <v>100</v>
      </c>
      <c r="P37" s="8" t="s">
        <v>61</v>
      </c>
      <c r="Q37" s="8" t="s">
        <v>103</v>
      </c>
      <c r="R37" s="8" t="s">
        <v>104</v>
      </c>
      <c r="S37" s="8" t="s">
        <v>56</v>
      </c>
      <c r="T37" s="8" t="s">
        <v>108</v>
      </c>
      <c r="U37" s="8" t="s">
        <v>71</v>
      </c>
    </row>
    <row r="38" spans="1:21" ht="60" customHeight="1">
      <c r="A38" s="8" t="s">
        <v>37</v>
      </c>
      <c r="B38" s="8" t="s">
        <v>227</v>
      </c>
      <c r="C38" s="8" t="s">
        <v>182</v>
      </c>
      <c r="D38" s="8" t="s">
        <v>183</v>
      </c>
      <c r="E38" s="8" t="s">
        <v>235</v>
      </c>
      <c r="F38" s="8" t="s">
        <v>236</v>
      </c>
      <c r="G38" s="8" t="s">
        <v>76</v>
      </c>
      <c r="H38" s="8" t="s">
        <v>76</v>
      </c>
      <c r="I38" s="8" t="s">
        <v>76</v>
      </c>
      <c r="J38" s="8" t="s">
        <v>76</v>
      </c>
      <c r="K38" s="8" t="s">
        <v>76</v>
      </c>
      <c r="L38" s="8" t="s">
        <v>78</v>
      </c>
      <c r="M38" s="8" t="s">
        <v>305</v>
      </c>
      <c r="N38" s="8" t="s">
        <v>76</v>
      </c>
      <c r="O38" s="8" t="s">
        <v>76</v>
      </c>
      <c r="P38" s="8" t="s">
        <v>76</v>
      </c>
      <c r="Q38" s="8" t="s">
        <v>76</v>
      </c>
      <c r="R38" s="8" t="s">
        <v>76</v>
      </c>
      <c r="S38" s="8" t="s">
        <v>76</v>
      </c>
      <c r="T38" s="8" t="s">
        <v>76</v>
      </c>
      <c r="U38" s="8" t="s">
        <v>76</v>
      </c>
    </row>
    <row r="39" spans="1:21" ht="60" customHeight="1">
      <c r="A39" s="8" t="s">
        <v>37</v>
      </c>
      <c r="B39" s="8" t="s">
        <v>227</v>
      </c>
      <c r="C39" s="8" t="s">
        <v>182</v>
      </c>
      <c r="D39" s="8" t="s">
        <v>183</v>
      </c>
      <c r="E39" s="8" t="s">
        <v>238</v>
      </c>
      <c r="F39" s="8" t="s">
        <v>239</v>
      </c>
      <c r="G39" s="8" t="s">
        <v>306</v>
      </c>
      <c r="H39" s="8" t="s">
        <v>307</v>
      </c>
      <c r="I39" s="8" t="s">
        <v>308</v>
      </c>
      <c r="J39" s="8" t="s">
        <v>102</v>
      </c>
      <c r="K39" s="8" t="s">
        <v>187</v>
      </c>
      <c r="L39" s="8" t="s">
        <v>56</v>
      </c>
      <c r="M39" s="8" t="s">
        <v>309</v>
      </c>
      <c r="N39" s="8" t="s">
        <v>57</v>
      </c>
      <c r="O39" s="8" t="s">
        <v>189</v>
      </c>
      <c r="P39" s="8" t="s">
        <v>61</v>
      </c>
      <c r="Q39" s="8" t="s">
        <v>56</v>
      </c>
      <c r="R39" s="8" t="s">
        <v>112</v>
      </c>
      <c r="S39" s="8" t="s">
        <v>56</v>
      </c>
      <c r="T39" s="8" t="s">
        <v>101</v>
      </c>
      <c r="U39" s="8" t="s">
        <v>71</v>
      </c>
    </row>
    <row r="40" spans="1:21" ht="60" customHeight="1">
      <c r="A40" s="8" t="s">
        <v>37</v>
      </c>
      <c r="B40" s="8" t="s">
        <v>227</v>
      </c>
      <c r="C40" s="8" t="s">
        <v>182</v>
      </c>
      <c r="D40" s="8" t="s">
        <v>183</v>
      </c>
      <c r="E40" s="8" t="s">
        <v>246</v>
      </c>
      <c r="F40" s="8" t="s">
        <v>247</v>
      </c>
      <c r="G40" s="8" t="s">
        <v>310</v>
      </c>
      <c r="H40" s="8" t="s">
        <v>250</v>
      </c>
      <c r="I40" s="8" t="s">
        <v>251</v>
      </c>
      <c r="J40" s="8" t="s">
        <v>44</v>
      </c>
      <c r="K40" s="8" t="s">
        <v>172</v>
      </c>
      <c r="L40" s="8" t="s">
        <v>103</v>
      </c>
      <c r="M40" s="8" t="s">
        <v>311</v>
      </c>
      <c r="N40" s="8" t="s">
        <v>57</v>
      </c>
      <c r="O40" s="8" t="s">
        <v>175</v>
      </c>
      <c r="P40" s="8" t="s">
        <v>61</v>
      </c>
      <c r="Q40" s="8" t="s">
        <v>103</v>
      </c>
      <c r="R40" s="8" t="s">
        <v>64</v>
      </c>
      <c r="S40" s="8" t="s">
        <v>56</v>
      </c>
      <c r="T40" s="8" t="s">
        <v>40</v>
      </c>
      <c r="U40" s="8" t="s">
        <v>71</v>
      </c>
    </row>
    <row r="41" spans="1:21" ht="60" customHeight="1">
      <c r="A41" s="8" t="s">
        <v>37</v>
      </c>
      <c r="B41" s="8" t="s">
        <v>227</v>
      </c>
      <c r="C41" s="8" t="s">
        <v>182</v>
      </c>
      <c r="D41" s="8" t="s">
        <v>183</v>
      </c>
      <c r="E41" s="8" t="s">
        <v>255</v>
      </c>
      <c r="F41" s="8" t="s">
        <v>256</v>
      </c>
      <c r="G41" s="8" t="s">
        <v>312</v>
      </c>
      <c r="H41" s="8" t="s">
        <v>313</v>
      </c>
      <c r="I41" s="8" t="s">
        <v>314</v>
      </c>
      <c r="J41" s="8" t="s">
        <v>102</v>
      </c>
      <c r="K41" s="8" t="s">
        <v>187</v>
      </c>
      <c r="L41" s="8" t="s">
        <v>56</v>
      </c>
      <c r="M41" s="8" t="s">
        <v>315</v>
      </c>
      <c r="N41" s="8" t="s">
        <v>57</v>
      </c>
      <c r="O41" s="8" t="s">
        <v>189</v>
      </c>
      <c r="P41" s="8" t="s">
        <v>61</v>
      </c>
      <c r="Q41" s="8" t="s">
        <v>56</v>
      </c>
      <c r="R41" s="8" t="s">
        <v>112</v>
      </c>
      <c r="S41" s="8" t="s">
        <v>56</v>
      </c>
      <c r="T41" s="8" t="s">
        <v>101</v>
      </c>
      <c r="U41" s="8" t="s">
        <v>71</v>
      </c>
    </row>
    <row r="42" spans="1:21" ht="60" customHeight="1">
      <c r="A42" s="8" t="s">
        <v>37</v>
      </c>
      <c r="B42" s="8" t="s">
        <v>227</v>
      </c>
      <c r="C42" s="8" t="s">
        <v>201</v>
      </c>
      <c r="D42" s="8" t="s">
        <v>202</v>
      </c>
      <c r="E42" s="8" t="s">
        <v>229</v>
      </c>
      <c r="F42" s="8" t="s">
        <v>230</v>
      </c>
      <c r="G42" s="8" t="s">
        <v>316</v>
      </c>
      <c r="H42" s="8" t="s">
        <v>317</v>
      </c>
      <c r="I42" s="8" t="s">
        <v>318</v>
      </c>
      <c r="J42" s="8" t="s">
        <v>139</v>
      </c>
      <c r="K42" s="8" t="s">
        <v>208</v>
      </c>
      <c r="L42" s="8" t="s">
        <v>56</v>
      </c>
      <c r="M42" s="8" t="s">
        <v>319</v>
      </c>
      <c r="N42" s="8" t="s">
        <v>59</v>
      </c>
      <c r="O42" s="8" t="s">
        <v>210</v>
      </c>
      <c r="P42" s="8" t="s">
        <v>61</v>
      </c>
      <c r="Q42" s="8" t="s">
        <v>103</v>
      </c>
      <c r="R42" s="8" t="s">
        <v>147</v>
      </c>
      <c r="S42" s="8" t="s">
        <v>56</v>
      </c>
      <c r="T42" s="8" t="s">
        <v>138</v>
      </c>
      <c r="U42" s="8" t="s">
        <v>71</v>
      </c>
    </row>
    <row r="43" spans="1:21" ht="60" customHeight="1">
      <c r="A43" s="8" t="s">
        <v>37</v>
      </c>
      <c r="B43" s="8" t="s">
        <v>227</v>
      </c>
      <c r="C43" s="8" t="s">
        <v>201</v>
      </c>
      <c r="D43" s="8" t="s">
        <v>202</v>
      </c>
      <c r="E43" s="8" t="s">
        <v>235</v>
      </c>
      <c r="F43" s="8" t="s">
        <v>236</v>
      </c>
      <c r="G43" s="8" t="s">
        <v>76</v>
      </c>
      <c r="H43" s="8" t="s">
        <v>76</v>
      </c>
      <c r="I43" s="8" t="s">
        <v>76</v>
      </c>
      <c r="J43" s="8" t="s">
        <v>76</v>
      </c>
      <c r="K43" s="8" t="s">
        <v>76</v>
      </c>
      <c r="L43" s="8" t="s">
        <v>78</v>
      </c>
      <c r="M43" s="8" t="s">
        <v>320</v>
      </c>
      <c r="N43" s="8" t="s">
        <v>76</v>
      </c>
      <c r="O43" s="8" t="s">
        <v>76</v>
      </c>
      <c r="P43" s="8" t="s">
        <v>76</v>
      </c>
      <c r="Q43" s="8" t="s">
        <v>76</v>
      </c>
      <c r="R43" s="8" t="s">
        <v>76</v>
      </c>
      <c r="S43" s="8" t="s">
        <v>76</v>
      </c>
      <c r="T43" s="8" t="s">
        <v>76</v>
      </c>
      <c r="U43" s="8" t="s">
        <v>76</v>
      </c>
    </row>
    <row r="44" spans="1:21" ht="60" customHeight="1">
      <c r="A44" s="8" t="s">
        <v>37</v>
      </c>
      <c r="B44" s="8" t="s">
        <v>227</v>
      </c>
      <c r="C44" s="8" t="s">
        <v>201</v>
      </c>
      <c r="D44" s="8" t="s">
        <v>202</v>
      </c>
      <c r="E44" s="8" t="s">
        <v>238</v>
      </c>
      <c r="F44" s="8" t="s">
        <v>239</v>
      </c>
      <c r="G44" s="8" t="s">
        <v>322</v>
      </c>
      <c r="H44" s="8" t="s">
        <v>323</v>
      </c>
      <c r="I44" s="8" t="s">
        <v>324</v>
      </c>
      <c r="J44" s="8" t="s">
        <v>139</v>
      </c>
      <c r="K44" s="8" t="s">
        <v>208</v>
      </c>
      <c r="L44" s="8" t="s">
        <v>56</v>
      </c>
      <c r="M44" s="8" t="s">
        <v>325</v>
      </c>
      <c r="N44" s="8" t="s">
        <v>59</v>
      </c>
      <c r="O44" s="8" t="s">
        <v>210</v>
      </c>
      <c r="P44" s="8" t="s">
        <v>61</v>
      </c>
      <c r="Q44" s="8" t="s">
        <v>103</v>
      </c>
      <c r="R44" s="8" t="s">
        <v>147</v>
      </c>
      <c r="S44" s="8" t="s">
        <v>56</v>
      </c>
      <c r="T44" s="8" t="s">
        <v>138</v>
      </c>
      <c r="U44" s="8" t="s">
        <v>71</v>
      </c>
    </row>
    <row r="45" spans="1:21" ht="60" customHeight="1">
      <c r="A45" s="8" t="s">
        <v>37</v>
      </c>
      <c r="B45" s="8" t="s">
        <v>227</v>
      </c>
      <c r="C45" s="8" t="s">
        <v>201</v>
      </c>
      <c r="D45" s="8" t="s">
        <v>202</v>
      </c>
      <c r="E45" s="8" t="s">
        <v>246</v>
      </c>
      <c r="F45" s="8" t="s">
        <v>247</v>
      </c>
      <c r="G45" s="8" t="s">
        <v>326</v>
      </c>
      <c r="H45" s="8" t="s">
        <v>327</v>
      </c>
      <c r="I45" s="8" t="s">
        <v>328</v>
      </c>
      <c r="J45" s="8" t="s">
        <v>139</v>
      </c>
      <c r="K45" s="8" t="s">
        <v>208</v>
      </c>
      <c r="L45" s="8" t="s">
        <v>56</v>
      </c>
      <c r="M45" s="8" t="s">
        <v>329</v>
      </c>
      <c r="N45" s="8" t="s">
        <v>59</v>
      </c>
      <c r="O45" s="8" t="s">
        <v>210</v>
      </c>
      <c r="P45" s="8" t="s">
        <v>61</v>
      </c>
      <c r="Q45" s="8" t="s">
        <v>103</v>
      </c>
      <c r="R45" s="8" t="s">
        <v>147</v>
      </c>
      <c r="S45" s="8" t="s">
        <v>56</v>
      </c>
      <c r="T45" s="8" t="s">
        <v>138</v>
      </c>
      <c r="U45" s="8" t="s">
        <v>71</v>
      </c>
    </row>
    <row r="46" spans="1:21" ht="60" customHeight="1">
      <c r="A46" s="8" t="s">
        <v>37</v>
      </c>
      <c r="B46" s="8" t="s">
        <v>227</v>
      </c>
      <c r="C46" s="8" t="s">
        <v>201</v>
      </c>
      <c r="D46" s="8" t="s">
        <v>202</v>
      </c>
      <c r="E46" s="8" t="s">
        <v>255</v>
      </c>
      <c r="F46" s="8" t="s">
        <v>256</v>
      </c>
      <c r="G46" s="8" t="s">
        <v>330</v>
      </c>
      <c r="H46" s="8" t="s">
        <v>331</v>
      </c>
      <c r="I46" s="8" t="s">
        <v>332</v>
      </c>
      <c r="J46" s="8" t="s">
        <v>139</v>
      </c>
      <c r="K46" s="8" t="s">
        <v>208</v>
      </c>
      <c r="L46" s="8" t="s">
        <v>103</v>
      </c>
      <c r="M46" s="8" t="s">
        <v>333</v>
      </c>
      <c r="N46" s="8" t="s">
        <v>59</v>
      </c>
      <c r="O46" s="8" t="s">
        <v>210</v>
      </c>
      <c r="P46" s="8" t="s">
        <v>61</v>
      </c>
      <c r="Q46" s="8" t="s">
        <v>103</v>
      </c>
      <c r="R46" s="8" t="s">
        <v>147</v>
      </c>
      <c r="S46" s="8" t="s">
        <v>56</v>
      </c>
      <c r="T46" s="8" t="s">
        <v>138</v>
      </c>
      <c r="U46" s="8" t="s">
        <v>71</v>
      </c>
    </row>
    <row r="47" spans="1:21" ht="60" customHeight="1">
      <c r="A47" s="8" t="s">
        <v>37</v>
      </c>
      <c r="B47" s="8" t="s">
        <v>227</v>
      </c>
      <c r="C47" s="8" t="s">
        <v>218</v>
      </c>
      <c r="D47" s="8" t="s">
        <v>219</v>
      </c>
      <c r="E47" s="8" t="s">
        <v>229</v>
      </c>
      <c r="F47" s="8" t="s">
        <v>230</v>
      </c>
      <c r="G47" s="8" t="s">
        <v>334</v>
      </c>
      <c r="H47" s="8" t="s">
        <v>335</v>
      </c>
      <c r="I47" s="8" t="s">
        <v>336</v>
      </c>
      <c r="J47" s="8" t="s">
        <v>118</v>
      </c>
      <c r="K47" s="8" t="s">
        <v>120</v>
      </c>
      <c r="L47" s="8" t="s">
        <v>56</v>
      </c>
      <c r="M47" s="8" t="s">
        <v>337</v>
      </c>
      <c r="N47" s="8" t="s">
        <v>113</v>
      </c>
      <c r="O47" s="8" t="s">
        <v>122</v>
      </c>
      <c r="P47" s="8" t="s">
        <v>124</v>
      </c>
      <c r="Q47" s="8" t="s">
        <v>56</v>
      </c>
      <c r="R47" s="8" t="s">
        <v>126</v>
      </c>
      <c r="S47" s="8" t="s">
        <v>78</v>
      </c>
      <c r="T47" s="8" t="s">
        <v>127</v>
      </c>
      <c r="U47" s="8" t="s">
        <v>71</v>
      </c>
    </row>
    <row r="48" spans="1:21" ht="60" customHeight="1">
      <c r="A48" s="8" t="s">
        <v>37</v>
      </c>
      <c r="B48" s="8" t="s">
        <v>227</v>
      </c>
      <c r="C48" s="8" t="s">
        <v>218</v>
      </c>
      <c r="D48" s="8" t="s">
        <v>219</v>
      </c>
      <c r="E48" s="8" t="s">
        <v>235</v>
      </c>
      <c r="F48" s="8" t="s">
        <v>236</v>
      </c>
      <c r="G48" s="8" t="s">
        <v>76</v>
      </c>
      <c r="H48" s="8" t="s">
        <v>76</v>
      </c>
      <c r="I48" s="8" t="s">
        <v>76</v>
      </c>
      <c r="J48" s="8" t="s">
        <v>76</v>
      </c>
      <c r="K48" s="8" t="s">
        <v>76</v>
      </c>
      <c r="L48" s="8" t="s">
        <v>78</v>
      </c>
      <c r="M48" s="8" t="s">
        <v>338</v>
      </c>
      <c r="N48" s="8" t="s">
        <v>76</v>
      </c>
      <c r="O48" s="8" t="s">
        <v>76</v>
      </c>
      <c r="P48" s="8" t="s">
        <v>76</v>
      </c>
      <c r="Q48" s="8" t="s">
        <v>76</v>
      </c>
      <c r="R48" s="8" t="s">
        <v>76</v>
      </c>
      <c r="S48" s="8" t="s">
        <v>76</v>
      </c>
      <c r="T48" s="8" t="s">
        <v>76</v>
      </c>
      <c r="U48" s="8" t="s">
        <v>76</v>
      </c>
    </row>
    <row r="49" spans="1:21" ht="60" customHeight="1">
      <c r="A49" s="8" t="s">
        <v>37</v>
      </c>
      <c r="B49" s="8" t="s">
        <v>227</v>
      </c>
      <c r="C49" s="8" t="s">
        <v>218</v>
      </c>
      <c r="D49" s="8" t="s">
        <v>219</v>
      </c>
      <c r="E49" s="8" t="s">
        <v>238</v>
      </c>
      <c r="F49" s="8" t="s">
        <v>239</v>
      </c>
      <c r="G49" s="8" t="s">
        <v>339</v>
      </c>
      <c r="H49" s="8" t="s">
        <v>340</v>
      </c>
      <c r="I49" s="8" t="s">
        <v>341</v>
      </c>
      <c r="J49" s="8" t="s">
        <v>118</v>
      </c>
      <c r="K49" s="8" t="s">
        <v>120</v>
      </c>
      <c r="L49" s="8" t="s">
        <v>56</v>
      </c>
      <c r="M49" s="8" t="s">
        <v>342</v>
      </c>
      <c r="N49" s="8" t="s">
        <v>113</v>
      </c>
      <c r="O49" s="8" t="s">
        <v>122</v>
      </c>
      <c r="P49" s="8" t="s">
        <v>124</v>
      </c>
      <c r="Q49" s="8" t="s">
        <v>56</v>
      </c>
      <c r="R49" s="8" t="s">
        <v>126</v>
      </c>
      <c r="S49" s="8" t="s">
        <v>78</v>
      </c>
      <c r="T49" s="8" t="s">
        <v>127</v>
      </c>
      <c r="U49" s="8" t="s">
        <v>71</v>
      </c>
    </row>
    <row r="50" spans="1:21" ht="60" customHeight="1">
      <c r="A50" s="8" t="s">
        <v>37</v>
      </c>
      <c r="B50" s="8" t="s">
        <v>227</v>
      </c>
      <c r="C50" s="8" t="s">
        <v>218</v>
      </c>
      <c r="D50" s="8" t="s">
        <v>219</v>
      </c>
      <c r="E50" s="8" t="s">
        <v>246</v>
      </c>
      <c r="F50" s="8" t="s">
        <v>247</v>
      </c>
      <c r="G50" s="8" t="s">
        <v>76</v>
      </c>
      <c r="H50" s="8" t="s">
        <v>76</v>
      </c>
      <c r="I50" s="8" t="s">
        <v>76</v>
      </c>
      <c r="J50" s="8" t="s">
        <v>76</v>
      </c>
      <c r="K50" s="8" t="s">
        <v>76</v>
      </c>
      <c r="L50" s="8" t="s">
        <v>78</v>
      </c>
      <c r="M50" s="8" t="s">
        <v>343</v>
      </c>
      <c r="N50" s="8" t="s">
        <v>76</v>
      </c>
      <c r="O50" s="8" t="s">
        <v>76</v>
      </c>
      <c r="P50" s="8" t="s">
        <v>76</v>
      </c>
      <c r="Q50" s="8" t="s">
        <v>76</v>
      </c>
      <c r="R50" s="8" t="s">
        <v>76</v>
      </c>
      <c r="S50" s="8" t="s">
        <v>76</v>
      </c>
      <c r="T50" s="8" t="s">
        <v>76</v>
      </c>
      <c r="U50" s="8" t="s">
        <v>76</v>
      </c>
    </row>
    <row r="51" spans="1:21" ht="60" customHeight="1">
      <c r="A51" s="8" t="s">
        <v>37</v>
      </c>
      <c r="B51" s="8" t="s">
        <v>227</v>
      </c>
      <c r="C51" s="8" t="s">
        <v>218</v>
      </c>
      <c r="D51" s="8" t="s">
        <v>219</v>
      </c>
      <c r="E51" s="8" t="s">
        <v>255</v>
      </c>
      <c r="F51" s="8" t="s">
        <v>256</v>
      </c>
      <c r="G51" s="8" t="s">
        <v>344</v>
      </c>
      <c r="H51" s="8" t="s">
        <v>345</v>
      </c>
      <c r="I51" s="8" t="s">
        <v>346</v>
      </c>
      <c r="J51" s="8" t="s">
        <v>118</v>
      </c>
      <c r="K51" s="8" t="s">
        <v>120</v>
      </c>
      <c r="L51" s="8" t="s">
        <v>103</v>
      </c>
      <c r="M51" s="8" t="s">
        <v>347</v>
      </c>
      <c r="N51" s="8" t="s">
        <v>113</v>
      </c>
      <c r="O51" s="8" t="s">
        <v>122</v>
      </c>
      <c r="P51" s="8" t="s">
        <v>124</v>
      </c>
      <c r="Q51" s="8" t="s">
        <v>56</v>
      </c>
      <c r="R51" s="8" t="s">
        <v>126</v>
      </c>
      <c r="S51" s="8" t="s">
        <v>78</v>
      </c>
      <c r="T51" s="8" t="s">
        <v>127</v>
      </c>
      <c r="U51" s="8" t="s">
        <v>71</v>
      </c>
    </row>
    <row r="52" spans="1:21" ht="60" customHeight="1">
      <c r="A52" s="8" t="s">
        <v>37</v>
      </c>
      <c r="B52" s="8" t="s">
        <v>351</v>
      </c>
      <c r="C52" s="8" t="s">
        <v>352</v>
      </c>
      <c r="D52" s="8" t="s">
        <v>353</v>
      </c>
      <c r="E52" s="8" t="s">
        <v>43</v>
      </c>
      <c r="F52" s="8" t="s">
        <v>46</v>
      </c>
      <c r="G52" s="8" t="s">
        <v>354</v>
      </c>
      <c r="H52" s="8" t="s">
        <v>355</v>
      </c>
      <c r="I52" s="8" t="s">
        <v>356</v>
      </c>
      <c r="J52" s="8" t="s">
        <v>54</v>
      </c>
      <c r="K52" s="8" t="s">
        <v>55</v>
      </c>
      <c r="L52" s="8" t="s">
        <v>56</v>
      </c>
      <c r="M52" s="8" t="s">
        <v>357</v>
      </c>
      <c r="N52" s="8" t="s">
        <v>59</v>
      </c>
      <c r="O52" s="8" t="s">
        <v>62</v>
      </c>
      <c r="P52" s="8" t="s">
        <v>61</v>
      </c>
      <c r="Q52" s="8" t="s">
        <v>56</v>
      </c>
      <c r="R52" s="8" t="s">
        <v>66</v>
      </c>
      <c r="S52" s="8" t="s">
        <v>56</v>
      </c>
      <c r="T52" s="8" t="s">
        <v>69</v>
      </c>
      <c r="U52" s="8" t="s">
        <v>294</v>
      </c>
    </row>
    <row r="53" spans="1:21" ht="60" customHeight="1">
      <c r="A53" s="8" t="s">
        <v>37</v>
      </c>
      <c r="B53" s="8" t="s">
        <v>351</v>
      </c>
      <c r="C53" s="8" t="s">
        <v>352</v>
      </c>
      <c r="D53" s="8" t="s">
        <v>353</v>
      </c>
      <c r="E53" s="8" t="s">
        <v>74</v>
      </c>
      <c r="F53" s="8" t="s">
        <v>75</v>
      </c>
      <c r="G53" s="8" t="s">
        <v>76</v>
      </c>
      <c r="H53" s="8" t="s">
        <v>76</v>
      </c>
      <c r="I53" s="8" t="s">
        <v>76</v>
      </c>
      <c r="J53" s="8" t="s">
        <v>76</v>
      </c>
      <c r="K53" s="8" t="s">
        <v>76</v>
      </c>
      <c r="L53" s="8" t="s">
        <v>78</v>
      </c>
      <c r="M53" s="8" t="s">
        <v>358</v>
      </c>
      <c r="N53" s="8" t="s">
        <v>76</v>
      </c>
      <c r="O53" s="8" t="s">
        <v>76</v>
      </c>
      <c r="P53" s="8" t="s">
        <v>76</v>
      </c>
      <c r="Q53" s="8" t="s">
        <v>76</v>
      </c>
      <c r="R53" s="8" t="s">
        <v>76</v>
      </c>
      <c r="S53" s="8" t="s">
        <v>76</v>
      </c>
      <c r="T53" s="8" t="s">
        <v>76</v>
      </c>
      <c r="U53" s="8" t="s">
        <v>76</v>
      </c>
    </row>
    <row r="54" spans="1:21" ht="60" customHeight="1">
      <c r="A54" s="8" t="s">
        <v>37</v>
      </c>
      <c r="B54" s="8" t="s">
        <v>351</v>
      </c>
      <c r="C54" s="8" t="s">
        <v>352</v>
      </c>
      <c r="D54" s="8" t="s">
        <v>353</v>
      </c>
      <c r="E54" s="8" t="s">
        <v>88</v>
      </c>
      <c r="F54" s="8" t="s">
        <v>90</v>
      </c>
      <c r="G54" s="8" t="s">
        <v>359</v>
      </c>
      <c r="H54" s="8" t="s">
        <v>360</v>
      </c>
      <c r="I54" s="8" t="s">
        <v>361</v>
      </c>
      <c r="J54" s="8" t="s">
        <v>44</v>
      </c>
      <c r="K54" s="8" t="s">
        <v>172</v>
      </c>
      <c r="L54" s="8" t="s">
        <v>103</v>
      </c>
      <c r="M54" s="8" t="s">
        <v>362</v>
      </c>
      <c r="N54" s="8" t="s">
        <v>57</v>
      </c>
      <c r="O54" s="8" t="s">
        <v>175</v>
      </c>
      <c r="P54" s="8" t="s">
        <v>61</v>
      </c>
      <c r="Q54" s="8" t="s">
        <v>103</v>
      </c>
      <c r="R54" s="8" t="s">
        <v>64</v>
      </c>
      <c r="S54" s="8" t="s">
        <v>56</v>
      </c>
      <c r="T54" s="8" t="s">
        <v>40</v>
      </c>
      <c r="U54" s="8" t="s">
        <v>225</v>
      </c>
    </row>
    <row r="55" spans="1:21" ht="60" customHeight="1">
      <c r="A55" s="8" t="s">
        <v>37</v>
      </c>
      <c r="B55" s="8" t="s">
        <v>351</v>
      </c>
      <c r="C55" s="8" t="s">
        <v>352</v>
      </c>
      <c r="D55" s="8" t="s">
        <v>353</v>
      </c>
      <c r="E55" s="8" t="s">
        <v>110</v>
      </c>
      <c r="F55" s="8" t="s">
        <v>111</v>
      </c>
      <c r="G55" s="8" t="s">
        <v>363</v>
      </c>
      <c r="H55" s="8" t="s">
        <v>364</v>
      </c>
      <c r="I55" s="8" t="s">
        <v>365</v>
      </c>
      <c r="J55" s="8" t="s">
        <v>97</v>
      </c>
      <c r="K55" s="8" t="s">
        <v>98</v>
      </c>
      <c r="L55" s="8" t="s">
        <v>103</v>
      </c>
      <c r="M55" s="8" t="s">
        <v>366</v>
      </c>
      <c r="N55" s="8" t="s">
        <v>45</v>
      </c>
      <c r="O55" s="8" t="s">
        <v>100</v>
      </c>
      <c r="P55" s="8" t="s">
        <v>89</v>
      </c>
      <c r="Q55" s="8" t="s">
        <v>103</v>
      </c>
      <c r="R55" s="8" t="s">
        <v>104</v>
      </c>
      <c r="S55" s="8" t="s">
        <v>103</v>
      </c>
      <c r="T55" s="8" t="s">
        <v>108</v>
      </c>
      <c r="U55" s="8" t="s">
        <v>294</v>
      </c>
    </row>
    <row r="56" spans="1:21" ht="60" customHeight="1">
      <c r="A56" s="8" t="s">
        <v>37</v>
      </c>
      <c r="B56" s="8" t="s">
        <v>351</v>
      </c>
      <c r="C56" s="8" t="s">
        <v>352</v>
      </c>
      <c r="D56" s="8" t="s">
        <v>353</v>
      </c>
      <c r="E56" s="8" t="s">
        <v>131</v>
      </c>
      <c r="F56" s="8" t="s">
        <v>132</v>
      </c>
      <c r="G56" s="8" t="s">
        <v>367</v>
      </c>
      <c r="H56" s="8" t="s">
        <v>368</v>
      </c>
      <c r="I56" s="8" t="s">
        <v>369</v>
      </c>
      <c r="J56" s="8" t="s">
        <v>102</v>
      </c>
      <c r="K56" s="8" t="s">
        <v>187</v>
      </c>
      <c r="L56" s="8" t="s">
        <v>56</v>
      </c>
      <c r="M56" s="8" t="s">
        <v>370</v>
      </c>
      <c r="N56" s="8" t="s">
        <v>57</v>
      </c>
      <c r="O56" s="8" t="s">
        <v>189</v>
      </c>
      <c r="P56" s="8" t="s">
        <v>61</v>
      </c>
      <c r="Q56" s="8" t="s">
        <v>56</v>
      </c>
      <c r="R56" s="8" t="s">
        <v>112</v>
      </c>
      <c r="S56" s="8" t="s">
        <v>56</v>
      </c>
      <c r="T56" s="8" t="s">
        <v>101</v>
      </c>
      <c r="U56" s="8" t="s">
        <v>294</v>
      </c>
    </row>
    <row r="57" spans="1:21" ht="60" customHeight="1">
      <c r="A57" s="8" t="s">
        <v>37</v>
      </c>
      <c r="B57" s="8" t="s">
        <v>351</v>
      </c>
      <c r="C57" s="8" t="s">
        <v>371</v>
      </c>
      <c r="D57" s="8" t="s">
        <v>372</v>
      </c>
      <c r="E57" s="8" t="s">
        <v>43</v>
      </c>
      <c r="F57" s="8" t="s">
        <v>46</v>
      </c>
      <c r="G57" s="8" t="s">
        <v>373</v>
      </c>
      <c r="H57" s="8" t="s">
        <v>355</v>
      </c>
      <c r="I57" s="8" t="s">
        <v>356</v>
      </c>
      <c r="J57" s="8" t="s">
        <v>54</v>
      </c>
      <c r="K57" s="8" t="s">
        <v>55</v>
      </c>
      <c r="L57" s="8" t="s">
        <v>103</v>
      </c>
      <c r="M57" s="8" t="s">
        <v>374</v>
      </c>
      <c r="N57" s="8" t="s">
        <v>59</v>
      </c>
      <c r="O57" s="8" t="s">
        <v>62</v>
      </c>
      <c r="P57" s="8" t="s">
        <v>61</v>
      </c>
      <c r="Q57" s="8" t="s">
        <v>56</v>
      </c>
      <c r="R57" s="8" t="s">
        <v>66</v>
      </c>
      <c r="S57" s="8" t="s">
        <v>56</v>
      </c>
      <c r="T57" s="8" t="s">
        <v>69</v>
      </c>
      <c r="U57" s="8" t="s">
        <v>294</v>
      </c>
    </row>
    <row r="58" spans="1:21" ht="60" customHeight="1">
      <c r="A58" s="8" t="s">
        <v>37</v>
      </c>
      <c r="B58" s="8" t="s">
        <v>351</v>
      </c>
      <c r="C58" s="8" t="s">
        <v>371</v>
      </c>
      <c r="D58" s="8" t="s">
        <v>372</v>
      </c>
      <c r="E58" s="8" t="s">
        <v>74</v>
      </c>
      <c r="F58" s="8" t="s">
        <v>75</v>
      </c>
      <c r="G58" s="8" t="s">
        <v>375</v>
      </c>
      <c r="H58" s="8" t="s">
        <v>376</v>
      </c>
      <c r="I58" s="8" t="s">
        <v>377</v>
      </c>
      <c r="J58" s="8" t="s">
        <v>82</v>
      </c>
      <c r="K58" s="8" t="s">
        <v>265</v>
      </c>
      <c r="L58" s="8" t="s">
        <v>56</v>
      </c>
      <c r="M58" s="8" t="s">
        <v>378</v>
      </c>
      <c r="N58" s="8" t="s">
        <v>87</v>
      </c>
      <c r="O58" s="8" t="s">
        <v>267</v>
      </c>
      <c r="P58" s="8" t="s">
        <v>61</v>
      </c>
      <c r="Q58" s="8" t="s">
        <v>103</v>
      </c>
      <c r="R58" s="8" t="s">
        <v>91</v>
      </c>
      <c r="S58" s="8" t="s">
        <v>56</v>
      </c>
      <c r="T58" s="8" t="s">
        <v>81</v>
      </c>
      <c r="U58" s="8" t="s">
        <v>294</v>
      </c>
    </row>
    <row r="59" spans="1:21" ht="60" customHeight="1">
      <c r="A59" s="8" t="s">
        <v>37</v>
      </c>
      <c r="B59" s="8" t="s">
        <v>351</v>
      </c>
      <c r="C59" s="8" t="s">
        <v>371</v>
      </c>
      <c r="D59" s="8" t="s">
        <v>372</v>
      </c>
      <c r="E59" s="8" t="s">
        <v>88</v>
      </c>
      <c r="F59" s="8" t="s">
        <v>90</v>
      </c>
      <c r="G59" s="8" t="s">
        <v>379</v>
      </c>
      <c r="H59" s="8" t="s">
        <v>360</v>
      </c>
      <c r="I59" s="8" t="s">
        <v>361</v>
      </c>
      <c r="J59" s="8" t="s">
        <v>44</v>
      </c>
      <c r="K59" s="8" t="s">
        <v>172</v>
      </c>
      <c r="L59" s="8" t="s">
        <v>103</v>
      </c>
      <c r="M59" s="8" t="s">
        <v>380</v>
      </c>
      <c r="N59" s="8" t="s">
        <v>57</v>
      </c>
      <c r="O59" s="8" t="s">
        <v>175</v>
      </c>
      <c r="P59" s="8" t="s">
        <v>61</v>
      </c>
      <c r="Q59" s="8" t="s">
        <v>103</v>
      </c>
      <c r="R59" s="8" t="s">
        <v>64</v>
      </c>
      <c r="S59" s="8" t="s">
        <v>56</v>
      </c>
      <c r="T59" s="8" t="s">
        <v>40</v>
      </c>
      <c r="U59" s="8" t="s">
        <v>294</v>
      </c>
    </row>
    <row r="60" spans="1:21" ht="60" customHeight="1">
      <c r="A60" s="8" t="s">
        <v>37</v>
      </c>
      <c r="B60" s="8" t="s">
        <v>351</v>
      </c>
      <c r="C60" s="8" t="s">
        <v>371</v>
      </c>
      <c r="D60" s="8" t="s">
        <v>372</v>
      </c>
      <c r="E60" s="8" t="s">
        <v>110</v>
      </c>
      <c r="F60" s="8" t="s">
        <v>111</v>
      </c>
      <c r="G60" s="8" t="s">
        <v>381</v>
      </c>
      <c r="H60" s="8" t="s">
        <v>382</v>
      </c>
      <c r="I60" s="8" t="s">
        <v>383</v>
      </c>
      <c r="J60" s="8" t="s">
        <v>82</v>
      </c>
      <c r="K60" s="8" t="s">
        <v>265</v>
      </c>
      <c r="L60" s="8" t="s">
        <v>103</v>
      </c>
      <c r="M60" s="8" t="s">
        <v>384</v>
      </c>
      <c r="N60" s="8" t="s">
        <v>87</v>
      </c>
      <c r="O60" s="8" t="s">
        <v>267</v>
      </c>
      <c r="P60" s="8" t="s">
        <v>89</v>
      </c>
      <c r="Q60" s="8" t="s">
        <v>103</v>
      </c>
      <c r="R60" s="8" t="s">
        <v>91</v>
      </c>
      <c r="S60" s="8" t="s">
        <v>103</v>
      </c>
      <c r="T60" s="8" t="s">
        <v>81</v>
      </c>
      <c r="U60" s="8" t="s">
        <v>294</v>
      </c>
    </row>
    <row r="61" spans="1:21" ht="60" customHeight="1">
      <c r="A61" s="8" t="s">
        <v>37</v>
      </c>
      <c r="B61" s="8" t="s">
        <v>351</v>
      </c>
      <c r="C61" s="8" t="s">
        <v>371</v>
      </c>
      <c r="D61" s="8" t="s">
        <v>372</v>
      </c>
      <c r="E61" s="8" t="s">
        <v>131</v>
      </c>
      <c r="F61" s="8" t="s">
        <v>132</v>
      </c>
      <c r="G61" s="8" t="s">
        <v>385</v>
      </c>
      <c r="H61" s="8" t="s">
        <v>368</v>
      </c>
      <c r="I61" s="8" t="s">
        <v>369</v>
      </c>
      <c r="J61" s="8" t="s">
        <v>102</v>
      </c>
      <c r="K61" s="8" t="s">
        <v>187</v>
      </c>
      <c r="L61" s="8" t="s">
        <v>56</v>
      </c>
      <c r="M61" s="8" t="s">
        <v>386</v>
      </c>
      <c r="N61" s="8" t="s">
        <v>57</v>
      </c>
      <c r="O61" s="8" t="s">
        <v>189</v>
      </c>
      <c r="P61" s="8" t="s">
        <v>61</v>
      </c>
      <c r="Q61" s="8" t="s">
        <v>56</v>
      </c>
      <c r="R61" s="8" t="s">
        <v>112</v>
      </c>
      <c r="S61" s="8" t="s">
        <v>56</v>
      </c>
      <c r="T61" s="8" t="s">
        <v>101</v>
      </c>
      <c r="U61" s="8" t="s">
        <v>294</v>
      </c>
    </row>
    <row r="62" spans="1:21" ht="60" customHeight="1">
      <c r="A62" s="8" t="s">
        <v>37</v>
      </c>
      <c r="B62" s="8" t="s">
        <v>351</v>
      </c>
      <c r="C62" s="8" t="s">
        <v>387</v>
      </c>
      <c r="D62" s="8" t="s">
        <v>388</v>
      </c>
      <c r="E62" s="8" t="s">
        <v>43</v>
      </c>
      <c r="F62" s="8" t="s">
        <v>46</v>
      </c>
      <c r="G62" s="8" t="s">
        <v>389</v>
      </c>
      <c r="H62" s="8" t="s">
        <v>355</v>
      </c>
      <c r="I62" s="8" t="s">
        <v>356</v>
      </c>
      <c r="J62" s="8" t="s">
        <v>54</v>
      </c>
      <c r="K62" s="8" t="s">
        <v>55</v>
      </c>
      <c r="L62" s="8" t="s">
        <v>56</v>
      </c>
      <c r="M62" s="8" t="s">
        <v>390</v>
      </c>
      <c r="N62" s="8" t="s">
        <v>59</v>
      </c>
      <c r="O62" s="8" t="s">
        <v>62</v>
      </c>
      <c r="P62" s="8" t="s">
        <v>61</v>
      </c>
      <c r="Q62" s="8" t="s">
        <v>56</v>
      </c>
      <c r="R62" s="8" t="s">
        <v>66</v>
      </c>
      <c r="S62" s="8" t="s">
        <v>56</v>
      </c>
      <c r="T62" s="8" t="s">
        <v>69</v>
      </c>
      <c r="U62" s="8" t="s">
        <v>294</v>
      </c>
    </row>
    <row r="63" spans="1:21" ht="60" customHeight="1">
      <c r="A63" s="8" t="s">
        <v>37</v>
      </c>
      <c r="B63" s="8" t="s">
        <v>351</v>
      </c>
      <c r="C63" s="8" t="s">
        <v>387</v>
      </c>
      <c r="D63" s="8" t="s">
        <v>388</v>
      </c>
      <c r="E63" s="8" t="s">
        <v>74</v>
      </c>
      <c r="F63" s="8" t="s">
        <v>75</v>
      </c>
      <c r="G63" s="8" t="s">
        <v>76</v>
      </c>
      <c r="H63" s="8" t="s">
        <v>76</v>
      </c>
      <c r="I63" s="8" t="s">
        <v>76</v>
      </c>
      <c r="J63" s="8" t="s">
        <v>76</v>
      </c>
      <c r="K63" s="8" t="s">
        <v>76</v>
      </c>
      <c r="L63" s="8" t="s">
        <v>78</v>
      </c>
      <c r="M63" s="8" t="s">
        <v>391</v>
      </c>
      <c r="N63" s="8" t="s">
        <v>76</v>
      </c>
      <c r="O63" s="8" t="s">
        <v>76</v>
      </c>
      <c r="P63" s="8" t="s">
        <v>76</v>
      </c>
      <c r="Q63" s="8" t="s">
        <v>76</v>
      </c>
      <c r="R63" s="8" t="s">
        <v>76</v>
      </c>
      <c r="S63" s="8" t="s">
        <v>76</v>
      </c>
      <c r="T63" s="8" t="s">
        <v>76</v>
      </c>
      <c r="U63" s="8" t="s">
        <v>76</v>
      </c>
    </row>
    <row r="64" spans="1:21" ht="60" customHeight="1">
      <c r="A64" s="8" t="s">
        <v>37</v>
      </c>
      <c r="B64" s="8" t="s">
        <v>351</v>
      </c>
      <c r="C64" s="8" t="s">
        <v>387</v>
      </c>
      <c r="D64" s="8" t="s">
        <v>388</v>
      </c>
      <c r="E64" s="8" t="s">
        <v>88</v>
      </c>
      <c r="F64" s="8" t="s">
        <v>90</v>
      </c>
      <c r="G64" s="8" t="s">
        <v>392</v>
      </c>
      <c r="H64" s="8" t="s">
        <v>393</v>
      </c>
      <c r="I64" s="8" t="s">
        <v>394</v>
      </c>
      <c r="J64" s="8" t="s">
        <v>152</v>
      </c>
      <c r="K64" s="8" t="s">
        <v>243</v>
      </c>
      <c r="L64" s="8" t="s">
        <v>56</v>
      </c>
      <c r="M64" s="8" t="s">
        <v>395</v>
      </c>
      <c r="N64" s="8" t="s">
        <v>87</v>
      </c>
      <c r="O64" s="8" t="s">
        <v>245</v>
      </c>
      <c r="P64" s="8" t="s">
        <v>61</v>
      </c>
      <c r="Q64" s="8" t="s">
        <v>103</v>
      </c>
      <c r="R64" s="8" t="s">
        <v>91</v>
      </c>
      <c r="S64" s="8" t="s">
        <v>56</v>
      </c>
      <c r="T64" s="8" t="s">
        <v>151</v>
      </c>
      <c r="U64" s="8" t="s">
        <v>294</v>
      </c>
    </row>
    <row r="65" spans="1:21" ht="60" customHeight="1">
      <c r="A65" s="8" t="s">
        <v>37</v>
      </c>
      <c r="B65" s="8" t="s">
        <v>351</v>
      </c>
      <c r="C65" s="8" t="s">
        <v>387</v>
      </c>
      <c r="D65" s="8" t="s">
        <v>388</v>
      </c>
      <c r="E65" s="8" t="s">
        <v>110</v>
      </c>
      <c r="F65" s="8" t="s">
        <v>111</v>
      </c>
      <c r="G65" s="8" t="s">
        <v>396</v>
      </c>
      <c r="H65" s="8" t="s">
        <v>397</v>
      </c>
      <c r="I65" s="8" t="s">
        <v>398</v>
      </c>
      <c r="J65" s="8" t="s">
        <v>152</v>
      </c>
      <c r="K65" s="8" t="s">
        <v>243</v>
      </c>
      <c r="L65" s="8" t="s">
        <v>56</v>
      </c>
      <c r="M65" s="8" t="s">
        <v>399</v>
      </c>
      <c r="N65" s="8" t="s">
        <v>87</v>
      </c>
      <c r="O65" s="8" t="s">
        <v>245</v>
      </c>
      <c r="P65" s="8" t="s">
        <v>61</v>
      </c>
      <c r="Q65" s="8" t="s">
        <v>103</v>
      </c>
      <c r="R65" s="8" t="s">
        <v>91</v>
      </c>
      <c r="S65" s="8" t="s">
        <v>56</v>
      </c>
      <c r="T65" s="8" t="s">
        <v>151</v>
      </c>
      <c r="U65" s="8" t="s">
        <v>294</v>
      </c>
    </row>
    <row r="66" spans="1:21" ht="60" customHeight="1">
      <c r="A66" s="8" t="s">
        <v>37</v>
      </c>
      <c r="B66" s="8" t="s">
        <v>351</v>
      </c>
      <c r="C66" s="8" t="s">
        <v>387</v>
      </c>
      <c r="D66" s="8" t="s">
        <v>388</v>
      </c>
      <c r="E66" s="8" t="s">
        <v>131</v>
      </c>
      <c r="F66" s="8" t="s">
        <v>132</v>
      </c>
      <c r="G66" s="8" t="s">
        <v>400</v>
      </c>
      <c r="H66" s="8" t="s">
        <v>368</v>
      </c>
      <c r="I66" s="8" t="s">
        <v>369</v>
      </c>
      <c r="J66" s="8" t="s">
        <v>102</v>
      </c>
      <c r="K66" s="8" t="s">
        <v>187</v>
      </c>
      <c r="L66" s="8" t="s">
        <v>103</v>
      </c>
      <c r="M66" s="8" t="s">
        <v>401</v>
      </c>
      <c r="N66" s="8" t="s">
        <v>57</v>
      </c>
      <c r="O66" s="8" t="s">
        <v>189</v>
      </c>
      <c r="P66" s="8" t="s">
        <v>61</v>
      </c>
      <c r="Q66" s="8" t="s">
        <v>56</v>
      </c>
      <c r="R66" s="8" t="s">
        <v>112</v>
      </c>
      <c r="S66" s="8" t="s">
        <v>56</v>
      </c>
      <c r="T66" s="8" t="s">
        <v>101</v>
      </c>
      <c r="U66" s="8" t="s">
        <v>294</v>
      </c>
    </row>
    <row r="67" spans="1:21" ht="60" customHeight="1">
      <c r="A67" s="8" t="s">
        <v>37</v>
      </c>
      <c r="B67" s="8" t="s">
        <v>351</v>
      </c>
      <c r="C67" s="8" t="s">
        <v>402</v>
      </c>
      <c r="D67" s="8" t="s">
        <v>403</v>
      </c>
      <c r="E67" s="8" t="s">
        <v>43</v>
      </c>
      <c r="F67" s="8" t="s">
        <v>46</v>
      </c>
      <c r="G67" s="8" t="s">
        <v>404</v>
      </c>
      <c r="H67" s="8" t="s">
        <v>355</v>
      </c>
      <c r="I67" s="8" t="s">
        <v>356</v>
      </c>
      <c r="J67" s="8" t="s">
        <v>54</v>
      </c>
      <c r="K67" s="8" t="s">
        <v>55</v>
      </c>
      <c r="L67" s="8" t="s">
        <v>56</v>
      </c>
      <c r="M67" s="8" t="s">
        <v>405</v>
      </c>
      <c r="N67" s="8" t="s">
        <v>59</v>
      </c>
      <c r="O67" s="8" t="s">
        <v>62</v>
      </c>
      <c r="P67" s="8" t="s">
        <v>61</v>
      </c>
      <c r="Q67" s="8" t="s">
        <v>56</v>
      </c>
      <c r="R67" s="8" t="s">
        <v>66</v>
      </c>
      <c r="S67" s="8" t="s">
        <v>56</v>
      </c>
      <c r="T67" s="8" t="s">
        <v>69</v>
      </c>
      <c r="U67" s="8" t="s">
        <v>294</v>
      </c>
    </row>
    <row r="68" spans="1:21" ht="60" customHeight="1">
      <c r="A68" s="8" t="s">
        <v>37</v>
      </c>
      <c r="B68" s="8" t="s">
        <v>351</v>
      </c>
      <c r="C68" s="8" t="s">
        <v>402</v>
      </c>
      <c r="D68" s="8" t="s">
        <v>403</v>
      </c>
      <c r="E68" s="8" t="s">
        <v>74</v>
      </c>
      <c r="F68" s="8" t="s">
        <v>75</v>
      </c>
      <c r="G68" s="8" t="s">
        <v>406</v>
      </c>
      <c r="H68" s="8" t="s">
        <v>407</v>
      </c>
      <c r="I68" s="8" t="s">
        <v>408</v>
      </c>
      <c r="J68" s="8" t="s">
        <v>139</v>
      </c>
      <c r="K68" s="8" t="s">
        <v>208</v>
      </c>
      <c r="L68" s="8" t="s">
        <v>56</v>
      </c>
      <c r="M68" s="8" t="s">
        <v>409</v>
      </c>
      <c r="N68" s="8" t="s">
        <v>59</v>
      </c>
      <c r="O68" s="8" t="s">
        <v>210</v>
      </c>
      <c r="P68" s="8" t="s">
        <v>61</v>
      </c>
      <c r="Q68" s="8" t="s">
        <v>103</v>
      </c>
      <c r="R68" s="8" t="s">
        <v>147</v>
      </c>
      <c r="S68" s="8" t="s">
        <v>56</v>
      </c>
      <c r="T68" s="8" t="s">
        <v>138</v>
      </c>
      <c r="U68" s="8" t="s">
        <v>294</v>
      </c>
    </row>
    <row r="69" spans="1:21" ht="60" customHeight="1">
      <c r="A69" s="8" t="s">
        <v>37</v>
      </c>
      <c r="B69" s="8" t="s">
        <v>351</v>
      </c>
      <c r="C69" s="8" t="s">
        <v>402</v>
      </c>
      <c r="D69" s="8" t="s">
        <v>403</v>
      </c>
      <c r="E69" s="8" t="s">
        <v>88</v>
      </c>
      <c r="F69" s="8" t="s">
        <v>90</v>
      </c>
      <c r="G69" s="8" t="s">
        <v>76</v>
      </c>
      <c r="H69" s="8" t="s">
        <v>76</v>
      </c>
      <c r="I69" s="8" t="s">
        <v>76</v>
      </c>
      <c r="J69" s="8" t="s">
        <v>76</v>
      </c>
      <c r="K69" s="8" t="s">
        <v>76</v>
      </c>
      <c r="L69" s="8" t="s">
        <v>78</v>
      </c>
      <c r="M69" s="8" t="s">
        <v>410</v>
      </c>
      <c r="N69" s="8" t="s">
        <v>76</v>
      </c>
      <c r="O69" s="8" t="s">
        <v>76</v>
      </c>
      <c r="P69" s="8" t="s">
        <v>76</v>
      </c>
      <c r="Q69" s="8" t="s">
        <v>76</v>
      </c>
      <c r="R69" s="8" t="s">
        <v>76</v>
      </c>
      <c r="S69" s="8" t="s">
        <v>76</v>
      </c>
      <c r="T69" s="8" t="s">
        <v>76</v>
      </c>
      <c r="U69" s="8" t="s">
        <v>76</v>
      </c>
    </row>
    <row r="70" spans="1:21" ht="60" customHeight="1">
      <c r="A70" s="8" t="s">
        <v>37</v>
      </c>
      <c r="B70" s="8" t="s">
        <v>351</v>
      </c>
      <c r="C70" s="8" t="s">
        <v>402</v>
      </c>
      <c r="D70" s="8" t="s">
        <v>403</v>
      </c>
      <c r="E70" s="8" t="s">
        <v>110</v>
      </c>
      <c r="F70" s="8" t="s">
        <v>111</v>
      </c>
      <c r="G70" s="8" t="s">
        <v>411</v>
      </c>
      <c r="H70" s="8" t="s">
        <v>412</v>
      </c>
      <c r="I70" s="8" t="s">
        <v>413</v>
      </c>
      <c r="J70" s="8" t="s">
        <v>139</v>
      </c>
      <c r="K70" s="8" t="s">
        <v>208</v>
      </c>
      <c r="L70" s="8" t="s">
        <v>103</v>
      </c>
      <c r="M70" s="8" t="s">
        <v>414</v>
      </c>
      <c r="N70" s="8" t="s">
        <v>59</v>
      </c>
      <c r="O70" s="8" t="s">
        <v>210</v>
      </c>
      <c r="P70" s="8" t="s">
        <v>61</v>
      </c>
      <c r="Q70" s="8" t="s">
        <v>103</v>
      </c>
      <c r="R70" s="8" t="s">
        <v>147</v>
      </c>
      <c r="S70" s="8" t="s">
        <v>56</v>
      </c>
      <c r="T70" s="8" t="s">
        <v>138</v>
      </c>
      <c r="U70" s="8" t="s">
        <v>294</v>
      </c>
    </row>
    <row r="71" spans="1:21" ht="60" customHeight="1">
      <c r="A71" s="8" t="s">
        <v>37</v>
      </c>
      <c r="B71" s="8" t="s">
        <v>351</v>
      </c>
      <c r="C71" s="8" t="s">
        <v>402</v>
      </c>
      <c r="D71" s="8" t="s">
        <v>403</v>
      </c>
      <c r="E71" s="8" t="s">
        <v>131</v>
      </c>
      <c r="F71" s="8" t="s">
        <v>132</v>
      </c>
      <c r="G71" s="8" t="s">
        <v>76</v>
      </c>
      <c r="H71" s="8" t="s">
        <v>76</v>
      </c>
      <c r="I71" s="8" t="s">
        <v>76</v>
      </c>
      <c r="J71" s="8" t="s">
        <v>76</v>
      </c>
      <c r="K71" s="8" t="s">
        <v>76</v>
      </c>
      <c r="L71" s="8" t="s">
        <v>78</v>
      </c>
      <c r="M71" s="8" t="s">
        <v>415</v>
      </c>
      <c r="N71" s="8" t="s">
        <v>76</v>
      </c>
      <c r="O71" s="8" t="s">
        <v>76</v>
      </c>
      <c r="P71" s="8" t="s">
        <v>76</v>
      </c>
      <c r="Q71" s="8" t="s">
        <v>76</v>
      </c>
      <c r="R71" s="8" t="s">
        <v>76</v>
      </c>
      <c r="S71" s="8" t="s">
        <v>76</v>
      </c>
      <c r="T71" s="8" t="s">
        <v>76</v>
      </c>
      <c r="U71" s="8" t="s">
        <v>76</v>
      </c>
    </row>
    <row r="72" spans="1:21" ht="60" customHeight="1">
      <c r="A72" s="8" t="s">
        <v>37</v>
      </c>
      <c r="B72" s="8" t="s">
        <v>351</v>
      </c>
      <c r="C72" s="8" t="s">
        <v>416</v>
      </c>
      <c r="D72" s="8" t="s">
        <v>417</v>
      </c>
      <c r="E72" s="8" t="s">
        <v>43</v>
      </c>
      <c r="F72" s="8" t="s">
        <v>46</v>
      </c>
      <c r="G72" s="8" t="s">
        <v>418</v>
      </c>
      <c r="H72" s="8" t="s">
        <v>355</v>
      </c>
      <c r="I72" s="8" t="s">
        <v>356</v>
      </c>
      <c r="J72" s="8" t="s">
        <v>54</v>
      </c>
      <c r="K72" s="8" t="s">
        <v>55</v>
      </c>
      <c r="L72" s="8" t="s">
        <v>103</v>
      </c>
      <c r="M72" s="8" t="s">
        <v>419</v>
      </c>
      <c r="N72" s="8" t="s">
        <v>59</v>
      </c>
      <c r="O72" s="8" t="s">
        <v>62</v>
      </c>
      <c r="P72" s="8" t="s">
        <v>61</v>
      </c>
      <c r="Q72" s="8" t="s">
        <v>56</v>
      </c>
      <c r="R72" s="8" t="s">
        <v>66</v>
      </c>
      <c r="S72" s="8" t="s">
        <v>56</v>
      </c>
      <c r="T72" s="8" t="s">
        <v>69</v>
      </c>
      <c r="U72" s="8" t="s">
        <v>225</v>
      </c>
    </row>
    <row r="73" spans="1:21" ht="60" customHeight="1">
      <c r="A73" s="8" t="s">
        <v>37</v>
      </c>
      <c r="B73" s="8" t="s">
        <v>351</v>
      </c>
      <c r="C73" s="8" t="s">
        <v>416</v>
      </c>
      <c r="D73" s="8" t="s">
        <v>417</v>
      </c>
      <c r="E73" s="8" t="s">
        <v>74</v>
      </c>
      <c r="F73" s="8" t="s">
        <v>75</v>
      </c>
      <c r="G73" s="8" t="s">
        <v>420</v>
      </c>
      <c r="H73" s="8" t="s">
        <v>421</v>
      </c>
      <c r="I73" s="8" t="s">
        <v>422</v>
      </c>
      <c r="J73" s="8" t="s">
        <v>102</v>
      </c>
      <c r="K73" s="8" t="s">
        <v>187</v>
      </c>
      <c r="L73" s="8" t="s">
        <v>56</v>
      </c>
      <c r="M73" s="8" t="s">
        <v>423</v>
      </c>
      <c r="N73" s="8" t="s">
        <v>57</v>
      </c>
      <c r="O73" s="8" t="s">
        <v>189</v>
      </c>
      <c r="P73" s="8" t="s">
        <v>61</v>
      </c>
      <c r="Q73" s="8" t="s">
        <v>56</v>
      </c>
      <c r="R73" s="8" t="s">
        <v>112</v>
      </c>
      <c r="S73" s="8" t="s">
        <v>56</v>
      </c>
      <c r="T73" s="8" t="s">
        <v>101</v>
      </c>
      <c r="U73" s="8" t="s">
        <v>294</v>
      </c>
    </row>
    <row r="74" spans="1:21" ht="60" customHeight="1">
      <c r="A74" s="8" t="s">
        <v>37</v>
      </c>
      <c r="B74" s="8" t="s">
        <v>351</v>
      </c>
      <c r="C74" s="8" t="s">
        <v>416</v>
      </c>
      <c r="D74" s="8" t="s">
        <v>417</v>
      </c>
      <c r="E74" s="8" t="s">
        <v>88</v>
      </c>
      <c r="F74" s="8" t="s">
        <v>90</v>
      </c>
      <c r="G74" s="8" t="s">
        <v>424</v>
      </c>
      <c r="H74" s="8" t="s">
        <v>360</v>
      </c>
      <c r="I74" s="8" t="s">
        <v>361</v>
      </c>
      <c r="J74" s="8" t="s">
        <v>44</v>
      </c>
      <c r="K74" s="8" t="s">
        <v>172</v>
      </c>
      <c r="L74" s="8" t="s">
        <v>56</v>
      </c>
      <c r="M74" s="8" t="s">
        <v>425</v>
      </c>
      <c r="N74" s="8" t="s">
        <v>57</v>
      </c>
      <c r="O74" s="8" t="s">
        <v>175</v>
      </c>
      <c r="P74" s="8" t="s">
        <v>61</v>
      </c>
      <c r="Q74" s="8" t="s">
        <v>103</v>
      </c>
      <c r="R74" s="8" t="s">
        <v>64</v>
      </c>
      <c r="S74" s="8" t="s">
        <v>56</v>
      </c>
      <c r="T74" s="8" t="s">
        <v>40</v>
      </c>
      <c r="U74" s="8" t="s">
        <v>294</v>
      </c>
    </row>
    <row r="75" spans="1:21" ht="60" customHeight="1">
      <c r="A75" s="8" t="s">
        <v>37</v>
      </c>
      <c r="B75" s="8" t="s">
        <v>351</v>
      </c>
      <c r="C75" s="8" t="s">
        <v>416</v>
      </c>
      <c r="D75" s="8" t="s">
        <v>417</v>
      </c>
      <c r="E75" s="8" t="s">
        <v>110</v>
      </c>
      <c r="F75" s="8" t="s">
        <v>111</v>
      </c>
      <c r="G75" s="8" t="s">
        <v>426</v>
      </c>
      <c r="H75" s="8" t="s">
        <v>427</v>
      </c>
      <c r="I75" s="8" t="s">
        <v>428</v>
      </c>
      <c r="J75" s="8" t="s">
        <v>102</v>
      </c>
      <c r="K75" s="8" t="s">
        <v>187</v>
      </c>
      <c r="L75" s="8" t="s">
        <v>56</v>
      </c>
      <c r="M75" s="8" t="s">
        <v>429</v>
      </c>
      <c r="N75" s="8" t="s">
        <v>57</v>
      </c>
      <c r="O75" s="8" t="s">
        <v>189</v>
      </c>
      <c r="P75" s="8" t="s">
        <v>61</v>
      </c>
      <c r="Q75" s="8" t="s">
        <v>56</v>
      </c>
      <c r="R75" s="8" t="s">
        <v>112</v>
      </c>
      <c r="S75" s="8" t="s">
        <v>56</v>
      </c>
      <c r="T75" s="8" t="s">
        <v>101</v>
      </c>
      <c r="U75" s="8" t="s">
        <v>294</v>
      </c>
    </row>
    <row r="76" spans="1:21" ht="60" customHeight="1">
      <c r="A76" s="8" t="s">
        <v>37</v>
      </c>
      <c r="B76" s="8" t="s">
        <v>351</v>
      </c>
      <c r="C76" s="8" t="s">
        <v>416</v>
      </c>
      <c r="D76" s="8" t="s">
        <v>417</v>
      </c>
      <c r="E76" s="8" t="s">
        <v>131</v>
      </c>
      <c r="F76" s="8" t="s">
        <v>132</v>
      </c>
      <c r="G76" s="8" t="s">
        <v>430</v>
      </c>
      <c r="H76" s="8" t="s">
        <v>368</v>
      </c>
      <c r="I76" s="8" t="s">
        <v>369</v>
      </c>
      <c r="J76" s="8" t="s">
        <v>102</v>
      </c>
      <c r="K76" s="8" t="s">
        <v>187</v>
      </c>
      <c r="L76" s="8" t="s">
        <v>103</v>
      </c>
      <c r="M76" s="8" t="s">
        <v>431</v>
      </c>
      <c r="N76" s="8" t="s">
        <v>57</v>
      </c>
      <c r="O76" s="8" t="s">
        <v>189</v>
      </c>
      <c r="P76" s="8" t="s">
        <v>61</v>
      </c>
      <c r="Q76" s="8" t="s">
        <v>56</v>
      </c>
      <c r="R76" s="8" t="s">
        <v>112</v>
      </c>
      <c r="S76" s="8" t="s">
        <v>56</v>
      </c>
      <c r="T76" s="8" t="s">
        <v>101</v>
      </c>
      <c r="U76" s="8" t="s">
        <v>225</v>
      </c>
    </row>
    <row r="77" spans="1:21" ht="60" customHeight="1">
      <c r="A77" s="8" t="s">
        <v>37</v>
      </c>
      <c r="B77" s="8" t="s">
        <v>432</v>
      </c>
      <c r="C77" s="8" t="s">
        <v>352</v>
      </c>
      <c r="D77" s="8" t="s">
        <v>353</v>
      </c>
      <c r="E77" s="8" t="s">
        <v>229</v>
      </c>
      <c r="F77" s="8" t="s">
        <v>230</v>
      </c>
      <c r="G77" s="8" t="s">
        <v>433</v>
      </c>
      <c r="H77" s="8" t="s">
        <v>434</v>
      </c>
      <c r="I77" s="8" t="s">
        <v>435</v>
      </c>
      <c r="J77" s="8" t="s">
        <v>97</v>
      </c>
      <c r="K77" s="8" t="s">
        <v>98</v>
      </c>
      <c r="L77" s="8" t="s">
        <v>103</v>
      </c>
      <c r="M77" s="8" t="s">
        <v>436</v>
      </c>
      <c r="N77" s="8" t="s">
        <v>45</v>
      </c>
      <c r="O77" s="8" t="s">
        <v>100</v>
      </c>
      <c r="P77" s="8" t="s">
        <v>89</v>
      </c>
      <c r="Q77" s="8" t="s">
        <v>103</v>
      </c>
      <c r="R77" s="8" t="s">
        <v>104</v>
      </c>
      <c r="S77" s="8" t="s">
        <v>103</v>
      </c>
      <c r="T77" s="8" t="s">
        <v>108</v>
      </c>
      <c r="U77" s="8" t="s">
        <v>225</v>
      </c>
    </row>
    <row r="78" spans="1:21" ht="60" customHeight="1">
      <c r="A78" s="8" t="s">
        <v>37</v>
      </c>
      <c r="B78" s="8" t="s">
        <v>432</v>
      </c>
      <c r="C78" s="8" t="s">
        <v>352</v>
      </c>
      <c r="D78" s="8" t="s">
        <v>353</v>
      </c>
      <c r="E78" s="8" t="s">
        <v>235</v>
      </c>
      <c r="F78" s="8" t="s">
        <v>236</v>
      </c>
      <c r="G78" s="8" t="s">
        <v>76</v>
      </c>
      <c r="H78" s="8" t="s">
        <v>76</v>
      </c>
      <c r="I78" s="8" t="s">
        <v>76</v>
      </c>
      <c r="J78" s="8" t="s">
        <v>76</v>
      </c>
      <c r="K78" s="8" t="s">
        <v>76</v>
      </c>
      <c r="L78" s="8" t="s">
        <v>78</v>
      </c>
      <c r="M78" s="8" t="s">
        <v>437</v>
      </c>
      <c r="N78" s="8" t="s">
        <v>76</v>
      </c>
      <c r="O78" s="8" t="s">
        <v>76</v>
      </c>
      <c r="P78" s="8" t="s">
        <v>76</v>
      </c>
      <c r="Q78" s="8" t="s">
        <v>76</v>
      </c>
      <c r="R78" s="8" t="s">
        <v>76</v>
      </c>
      <c r="S78" s="8" t="s">
        <v>76</v>
      </c>
      <c r="T78" s="8" t="s">
        <v>76</v>
      </c>
      <c r="U78" s="8" t="s">
        <v>76</v>
      </c>
    </row>
    <row r="79" spans="1:21" ht="60" customHeight="1">
      <c r="A79" s="8" t="s">
        <v>37</v>
      </c>
      <c r="B79" s="8" t="s">
        <v>432</v>
      </c>
      <c r="C79" s="8" t="s">
        <v>352</v>
      </c>
      <c r="D79" s="8" t="s">
        <v>353</v>
      </c>
      <c r="E79" s="8" t="s">
        <v>238</v>
      </c>
      <c r="F79" s="8" t="s">
        <v>239</v>
      </c>
      <c r="G79" s="8" t="s">
        <v>438</v>
      </c>
      <c r="H79" s="8" t="s">
        <v>439</v>
      </c>
      <c r="I79" s="8" t="s">
        <v>440</v>
      </c>
      <c r="J79" s="8" t="s">
        <v>97</v>
      </c>
      <c r="K79" s="8" t="s">
        <v>98</v>
      </c>
      <c r="L79" s="8" t="s">
        <v>56</v>
      </c>
      <c r="M79" s="8" t="s">
        <v>441</v>
      </c>
      <c r="N79" s="8" t="s">
        <v>45</v>
      </c>
      <c r="O79" s="8" t="s">
        <v>100</v>
      </c>
      <c r="P79" s="8" t="s">
        <v>61</v>
      </c>
      <c r="Q79" s="8" t="s">
        <v>103</v>
      </c>
      <c r="R79" s="8" t="s">
        <v>104</v>
      </c>
      <c r="S79" s="8" t="s">
        <v>56</v>
      </c>
      <c r="T79" s="8" t="s">
        <v>108</v>
      </c>
      <c r="U79" s="8" t="s">
        <v>71</v>
      </c>
    </row>
    <row r="80" spans="1:21" ht="60" customHeight="1">
      <c r="A80" s="8" t="s">
        <v>37</v>
      </c>
      <c r="B80" s="8" t="s">
        <v>432</v>
      </c>
      <c r="C80" s="8" t="s">
        <v>352</v>
      </c>
      <c r="D80" s="8" t="s">
        <v>353</v>
      </c>
      <c r="E80" s="8" t="s">
        <v>246</v>
      </c>
      <c r="F80" s="8" t="s">
        <v>247</v>
      </c>
      <c r="G80" s="8" t="s">
        <v>442</v>
      </c>
      <c r="H80" s="8" t="s">
        <v>443</v>
      </c>
      <c r="I80" s="8" t="s">
        <v>444</v>
      </c>
      <c r="J80" s="8" t="s">
        <v>44</v>
      </c>
      <c r="K80" s="8" t="s">
        <v>172</v>
      </c>
      <c r="L80" s="8" t="s">
        <v>103</v>
      </c>
      <c r="M80" s="8" t="s">
        <v>445</v>
      </c>
      <c r="N80" s="8" t="s">
        <v>57</v>
      </c>
      <c r="O80" s="8" t="s">
        <v>175</v>
      </c>
      <c r="P80" s="8" t="s">
        <v>61</v>
      </c>
      <c r="Q80" s="8" t="s">
        <v>103</v>
      </c>
      <c r="R80" s="8" t="s">
        <v>64</v>
      </c>
      <c r="S80" s="8" t="s">
        <v>56</v>
      </c>
      <c r="T80" s="8" t="s">
        <v>40</v>
      </c>
      <c r="U80" s="8" t="s">
        <v>71</v>
      </c>
    </row>
    <row r="81" spans="1:21" ht="60" customHeight="1">
      <c r="A81" s="8" t="s">
        <v>37</v>
      </c>
      <c r="B81" s="8" t="s">
        <v>432</v>
      </c>
      <c r="C81" s="8" t="s">
        <v>352</v>
      </c>
      <c r="D81" s="8" t="s">
        <v>353</v>
      </c>
      <c r="E81" s="8" t="s">
        <v>255</v>
      </c>
      <c r="F81" s="8" t="s">
        <v>256</v>
      </c>
      <c r="G81" s="8" t="s">
        <v>446</v>
      </c>
      <c r="H81" s="8" t="s">
        <v>447</v>
      </c>
      <c r="I81" s="8" t="s">
        <v>448</v>
      </c>
      <c r="J81" s="8" t="s">
        <v>97</v>
      </c>
      <c r="K81" s="8" t="s">
        <v>98</v>
      </c>
      <c r="L81" s="8" t="s">
        <v>103</v>
      </c>
      <c r="M81" s="8" t="s">
        <v>449</v>
      </c>
      <c r="N81" s="8" t="s">
        <v>45</v>
      </c>
      <c r="O81" s="8" t="s">
        <v>100</v>
      </c>
      <c r="P81" s="8" t="s">
        <v>89</v>
      </c>
      <c r="Q81" s="8" t="s">
        <v>103</v>
      </c>
      <c r="R81" s="8" t="s">
        <v>104</v>
      </c>
      <c r="S81" s="8" t="s">
        <v>103</v>
      </c>
      <c r="T81" s="8" t="s">
        <v>108</v>
      </c>
      <c r="U81" s="8" t="s">
        <v>71</v>
      </c>
    </row>
    <row r="82" spans="1:21" ht="60" customHeight="1">
      <c r="A82" s="8" t="s">
        <v>37</v>
      </c>
      <c r="B82" s="8" t="s">
        <v>432</v>
      </c>
      <c r="C82" s="8" t="s">
        <v>371</v>
      </c>
      <c r="D82" s="8" t="s">
        <v>372</v>
      </c>
      <c r="E82" s="8" t="s">
        <v>229</v>
      </c>
      <c r="F82" s="8" t="s">
        <v>230</v>
      </c>
      <c r="G82" s="8" t="s">
        <v>450</v>
      </c>
      <c r="H82" s="8" t="s">
        <v>451</v>
      </c>
      <c r="I82" s="8" t="s">
        <v>452</v>
      </c>
      <c r="J82" s="8" t="s">
        <v>82</v>
      </c>
      <c r="K82" s="8" t="s">
        <v>265</v>
      </c>
      <c r="L82" s="8" t="s">
        <v>103</v>
      </c>
      <c r="M82" s="8" t="s">
        <v>453</v>
      </c>
      <c r="N82" s="8" t="s">
        <v>87</v>
      </c>
      <c r="O82" s="8" t="s">
        <v>267</v>
      </c>
      <c r="P82" s="8" t="s">
        <v>89</v>
      </c>
      <c r="Q82" s="8" t="s">
        <v>103</v>
      </c>
      <c r="R82" s="8" t="s">
        <v>91</v>
      </c>
      <c r="S82" s="8" t="s">
        <v>103</v>
      </c>
      <c r="T82" s="8" t="s">
        <v>81</v>
      </c>
      <c r="U82" s="8" t="s">
        <v>225</v>
      </c>
    </row>
    <row r="83" spans="1:21" ht="60" customHeight="1">
      <c r="A83" s="8" t="s">
        <v>37</v>
      </c>
      <c r="B83" s="8" t="s">
        <v>432</v>
      </c>
      <c r="C83" s="8" t="s">
        <v>371</v>
      </c>
      <c r="D83" s="8" t="s">
        <v>372</v>
      </c>
      <c r="E83" s="8" t="s">
        <v>235</v>
      </c>
      <c r="F83" s="8" t="s">
        <v>236</v>
      </c>
      <c r="G83" s="8" t="s">
        <v>76</v>
      </c>
      <c r="H83" s="8" t="s">
        <v>76</v>
      </c>
      <c r="I83" s="8" t="s">
        <v>76</v>
      </c>
      <c r="J83" s="8" t="s">
        <v>76</v>
      </c>
      <c r="K83" s="8" t="s">
        <v>76</v>
      </c>
      <c r="L83" s="8" t="s">
        <v>78</v>
      </c>
      <c r="M83" s="8" t="s">
        <v>454</v>
      </c>
      <c r="N83" s="8" t="s">
        <v>76</v>
      </c>
      <c r="O83" s="8" t="s">
        <v>76</v>
      </c>
      <c r="P83" s="8" t="s">
        <v>76</v>
      </c>
      <c r="Q83" s="8" t="s">
        <v>76</v>
      </c>
      <c r="R83" s="8" t="s">
        <v>76</v>
      </c>
      <c r="S83" s="8" t="s">
        <v>76</v>
      </c>
      <c r="T83" s="8" t="s">
        <v>76</v>
      </c>
      <c r="U83" s="8" t="s">
        <v>76</v>
      </c>
    </row>
    <row r="84" spans="1:21" ht="60" customHeight="1">
      <c r="A84" s="8" t="s">
        <v>37</v>
      </c>
      <c r="B84" s="8" t="s">
        <v>432</v>
      </c>
      <c r="C84" s="8" t="s">
        <v>371</v>
      </c>
      <c r="D84" s="8" t="s">
        <v>372</v>
      </c>
      <c r="E84" s="8" t="s">
        <v>238</v>
      </c>
      <c r="F84" s="8" t="s">
        <v>239</v>
      </c>
      <c r="G84" s="8" t="s">
        <v>455</v>
      </c>
      <c r="H84" s="8" t="s">
        <v>456</v>
      </c>
      <c r="I84" s="8" t="s">
        <v>457</v>
      </c>
      <c r="J84" s="8" t="s">
        <v>82</v>
      </c>
      <c r="K84" s="8" t="s">
        <v>265</v>
      </c>
      <c r="L84" s="8" t="s">
        <v>56</v>
      </c>
      <c r="M84" s="8" t="s">
        <v>458</v>
      </c>
      <c r="N84" s="8" t="s">
        <v>87</v>
      </c>
      <c r="O84" s="8" t="s">
        <v>267</v>
      </c>
      <c r="P84" s="8" t="s">
        <v>61</v>
      </c>
      <c r="Q84" s="8" t="s">
        <v>103</v>
      </c>
      <c r="R84" s="8" t="s">
        <v>91</v>
      </c>
      <c r="S84" s="8" t="s">
        <v>56</v>
      </c>
      <c r="T84" s="8" t="s">
        <v>81</v>
      </c>
      <c r="U84" s="8" t="s">
        <v>71</v>
      </c>
    </row>
    <row r="85" spans="1:21" ht="60" customHeight="1">
      <c r="A85" s="8" t="s">
        <v>37</v>
      </c>
      <c r="B85" s="8" t="s">
        <v>432</v>
      </c>
      <c r="C85" s="8" t="s">
        <v>371</v>
      </c>
      <c r="D85" s="8" t="s">
        <v>372</v>
      </c>
      <c r="E85" s="8" t="s">
        <v>246</v>
      </c>
      <c r="F85" s="8" t="s">
        <v>247</v>
      </c>
      <c r="G85" s="8" t="s">
        <v>459</v>
      </c>
      <c r="H85" s="8" t="s">
        <v>460</v>
      </c>
      <c r="I85" s="8" t="s">
        <v>461</v>
      </c>
      <c r="J85" s="8" t="s">
        <v>82</v>
      </c>
      <c r="K85" s="8" t="s">
        <v>265</v>
      </c>
      <c r="L85" s="8" t="s">
        <v>56</v>
      </c>
      <c r="M85" s="8" t="s">
        <v>462</v>
      </c>
      <c r="N85" s="8" t="s">
        <v>87</v>
      </c>
      <c r="O85" s="8" t="s">
        <v>267</v>
      </c>
      <c r="P85" s="8" t="s">
        <v>61</v>
      </c>
      <c r="Q85" s="8" t="s">
        <v>103</v>
      </c>
      <c r="R85" s="8" t="s">
        <v>91</v>
      </c>
      <c r="S85" s="8" t="s">
        <v>56</v>
      </c>
      <c r="T85" s="8" t="s">
        <v>81</v>
      </c>
      <c r="U85" s="8" t="s">
        <v>71</v>
      </c>
    </row>
    <row r="86" spans="1:21" ht="60" customHeight="1">
      <c r="A86" s="8" t="s">
        <v>37</v>
      </c>
      <c r="B86" s="8" t="s">
        <v>432</v>
      </c>
      <c r="C86" s="8" t="s">
        <v>371</v>
      </c>
      <c r="D86" s="8" t="s">
        <v>372</v>
      </c>
      <c r="E86" s="8" t="s">
        <v>255</v>
      </c>
      <c r="F86" s="8" t="s">
        <v>256</v>
      </c>
      <c r="G86" s="8" t="s">
        <v>463</v>
      </c>
      <c r="H86" s="8" t="s">
        <v>464</v>
      </c>
      <c r="I86" s="8" t="s">
        <v>465</v>
      </c>
      <c r="J86" s="8" t="s">
        <v>82</v>
      </c>
      <c r="K86" s="8" t="s">
        <v>265</v>
      </c>
      <c r="L86" s="8" t="s">
        <v>103</v>
      </c>
      <c r="M86" s="8" t="s">
        <v>466</v>
      </c>
      <c r="N86" s="8" t="s">
        <v>87</v>
      </c>
      <c r="O86" s="8" t="s">
        <v>267</v>
      </c>
      <c r="P86" s="8" t="s">
        <v>89</v>
      </c>
      <c r="Q86" s="8" t="s">
        <v>103</v>
      </c>
      <c r="R86" s="8" t="s">
        <v>91</v>
      </c>
      <c r="S86" s="8" t="s">
        <v>103</v>
      </c>
      <c r="T86" s="8" t="s">
        <v>81</v>
      </c>
      <c r="U86" s="8" t="s">
        <v>71</v>
      </c>
    </row>
    <row r="87" spans="1:21" ht="60" customHeight="1">
      <c r="A87" s="8" t="s">
        <v>37</v>
      </c>
      <c r="B87" s="8" t="s">
        <v>432</v>
      </c>
      <c r="C87" s="8" t="s">
        <v>387</v>
      </c>
      <c r="D87" s="8" t="s">
        <v>388</v>
      </c>
      <c r="E87" s="8" t="s">
        <v>229</v>
      </c>
      <c r="F87" s="8" t="s">
        <v>230</v>
      </c>
      <c r="G87" s="8" t="s">
        <v>467</v>
      </c>
      <c r="H87" s="8" t="s">
        <v>468</v>
      </c>
      <c r="I87" s="8" t="s">
        <v>469</v>
      </c>
      <c r="J87" s="8" t="s">
        <v>152</v>
      </c>
      <c r="K87" s="8" t="s">
        <v>243</v>
      </c>
      <c r="L87" s="8" t="s">
        <v>103</v>
      </c>
      <c r="M87" s="8" t="s">
        <v>470</v>
      </c>
      <c r="N87" s="8" t="s">
        <v>87</v>
      </c>
      <c r="O87" s="8" t="s">
        <v>245</v>
      </c>
      <c r="P87" s="8" t="s">
        <v>89</v>
      </c>
      <c r="Q87" s="8" t="s">
        <v>103</v>
      </c>
      <c r="R87" s="8" t="s">
        <v>91</v>
      </c>
      <c r="S87" s="8" t="s">
        <v>103</v>
      </c>
      <c r="T87" s="8" t="s">
        <v>151</v>
      </c>
      <c r="U87" s="8" t="s">
        <v>71</v>
      </c>
    </row>
    <row r="88" spans="1:21" ht="60" customHeight="1">
      <c r="A88" s="8" t="s">
        <v>37</v>
      </c>
      <c r="B88" s="8" t="s">
        <v>432</v>
      </c>
      <c r="C88" s="8" t="s">
        <v>387</v>
      </c>
      <c r="D88" s="8" t="s">
        <v>388</v>
      </c>
      <c r="E88" s="8" t="s">
        <v>235</v>
      </c>
      <c r="F88" s="8" t="s">
        <v>236</v>
      </c>
      <c r="G88" s="8" t="s">
        <v>76</v>
      </c>
      <c r="H88" s="8" t="s">
        <v>76</v>
      </c>
      <c r="I88" s="8" t="s">
        <v>76</v>
      </c>
      <c r="J88" s="8" t="s">
        <v>76</v>
      </c>
      <c r="K88" s="8" t="s">
        <v>76</v>
      </c>
      <c r="L88" s="8" t="s">
        <v>78</v>
      </c>
      <c r="M88" s="8" t="s">
        <v>471</v>
      </c>
      <c r="N88" s="8" t="s">
        <v>76</v>
      </c>
      <c r="O88" s="8" t="s">
        <v>76</v>
      </c>
      <c r="P88" s="8" t="s">
        <v>76</v>
      </c>
      <c r="Q88" s="8" t="s">
        <v>76</v>
      </c>
      <c r="R88" s="8" t="s">
        <v>76</v>
      </c>
      <c r="S88" s="8" t="s">
        <v>76</v>
      </c>
      <c r="T88" s="8" t="s">
        <v>76</v>
      </c>
      <c r="U88" s="8" t="s">
        <v>76</v>
      </c>
    </row>
    <row r="89" spans="1:21" ht="60" customHeight="1">
      <c r="A89" s="8" t="s">
        <v>37</v>
      </c>
      <c r="B89" s="8" t="s">
        <v>432</v>
      </c>
      <c r="C89" s="8" t="s">
        <v>387</v>
      </c>
      <c r="D89" s="8" t="s">
        <v>388</v>
      </c>
      <c r="E89" s="8" t="s">
        <v>238</v>
      </c>
      <c r="F89" s="8" t="s">
        <v>239</v>
      </c>
      <c r="G89" s="8" t="s">
        <v>472</v>
      </c>
      <c r="H89" s="8" t="s">
        <v>473</v>
      </c>
      <c r="I89" s="8" t="s">
        <v>474</v>
      </c>
      <c r="J89" s="8" t="s">
        <v>152</v>
      </c>
      <c r="K89" s="8" t="s">
        <v>243</v>
      </c>
      <c r="L89" s="8" t="s">
        <v>56</v>
      </c>
      <c r="M89" s="8" t="s">
        <v>475</v>
      </c>
      <c r="N89" s="8" t="s">
        <v>87</v>
      </c>
      <c r="O89" s="8" t="s">
        <v>245</v>
      </c>
      <c r="P89" s="8" t="s">
        <v>61</v>
      </c>
      <c r="Q89" s="8" t="s">
        <v>103</v>
      </c>
      <c r="R89" s="8" t="s">
        <v>91</v>
      </c>
      <c r="S89" s="8" t="s">
        <v>56</v>
      </c>
      <c r="T89" s="8" t="s">
        <v>151</v>
      </c>
      <c r="U89" s="8" t="s">
        <v>71</v>
      </c>
    </row>
    <row r="90" spans="1:21" ht="60" customHeight="1">
      <c r="A90" s="8" t="s">
        <v>37</v>
      </c>
      <c r="B90" s="8" t="s">
        <v>432</v>
      </c>
      <c r="C90" s="8" t="s">
        <v>387</v>
      </c>
      <c r="D90" s="8" t="s">
        <v>388</v>
      </c>
      <c r="E90" s="8" t="s">
        <v>246</v>
      </c>
      <c r="F90" s="8" t="s">
        <v>247</v>
      </c>
      <c r="G90" s="8" t="s">
        <v>476</v>
      </c>
      <c r="H90" s="8" t="s">
        <v>477</v>
      </c>
      <c r="I90" s="8" t="s">
        <v>478</v>
      </c>
      <c r="J90" s="8" t="s">
        <v>152</v>
      </c>
      <c r="K90" s="8" t="s">
        <v>243</v>
      </c>
      <c r="L90" s="8" t="s">
        <v>56</v>
      </c>
      <c r="M90" s="8" t="s">
        <v>479</v>
      </c>
      <c r="N90" s="8" t="s">
        <v>87</v>
      </c>
      <c r="O90" s="8" t="s">
        <v>245</v>
      </c>
      <c r="P90" s="8" t="s">
        <v>61</v>
      </c>
      <c r="Q90" s="8" t="s">
        <v>103</v>
      </c>
      <c r="R90" s="8" t="s">
        <v>91</v>
      </c>
      <c r="S90" s="8" t="s">
        <v>56</v>
      </c>
      <c r="T90" s="8" t="s">
        <v>151</v>
      </c>
      <c r="U90" s="8" t="s">
        <v>71</v>
      </c>
    </row>
    <row r="91" spans="1:21" ht="60" customHeight="1">
      <c r="A91" s="8" t="s">
        <v>37</v>
      </c>
      <c r="B91" s="8" t="s">
        <v>432</v>
      </c>
      <c r="C91" s="8" t="s">
        <v>387</v>
      </c>
      <c r="D91" s="8" t="s">
        <v>388</v>
      </c>
      <c r="E91" s="8" t="s">
        <v>255</v>
      </c>
      <c r="F91" s="8" t="s">
        <v>256</v>
      </c>
      <c r="G91" s="8" t="s">
        <v>480</v>
      </c>
      <c r="H91" s="8" t="s">
        <v>481</v>
      </c>
      <c r="I91" s="8" t="s">
        <v>482</v>
      </c>
      <c r="J91" s="8" t="s">
        <v>152</v>
      </c>
      <c r="K91" s="8" t="s">
        <v>243</v>
      </c>
      <c r="L91" s="8" t="s">
        <v>103</v>
      </c>
      <c r="M91" s="8" t="s">
        <v>483</v>
      </c>
      <c r="N91" s="8" t="s">
        <v>87</v>
      </c>
      <c r="O91" s="8" t="s">
        <v>245</v>
      </c>
      <c r="P91" s="8" t="s">
        <v>89</v>
      </c>
      <c r="Q91" s="8" t="s">
        <v>103</v>
      </c>
      <c r="R91" s="8" t="s">
        <v>91</v>
      </c>
      <c r="S91" s="8" t="s">
        <v>103</v>
      </c>
      <c r="T91" s="8" t="s">
        <v>151</v>
      </c>
      <c r="U91" s="8" t="s">
        <v>225</v>
      </c>
    </row>
    <row r="92" spans="1:21" ht="60" customHeight="1">
      <c r="A92" s="8" t="s">
        <v>37</v>
      </c>
      <c r="B92" s="8" t="s">
        <v>432</v>
      </c>
      <c r="C92" s="8" t="s">
        <v>402</v>
      </c>
      <c r="D92" s="8" t="s">
        <v>403</v>
      </c>
      <c r="E92" s="8" t="s">
        <v>229</v>
      </c>
      <c r="F92" s="8" t="s">
        <v>230</v>
      </c>
      <c r="G92" s="8" t="s">
        <v>484</v>
      </c>
      <c r="H92" s="8" t="s">
        <v>485</v>
      </c>
      <c r="I92" s="8" t="s">
        <v>486</v>
      </c>
      <c r="J92" s="8" t="s">
        <v>139</v>
      </c>
      <c r="K92" s="8" t="s">
        <v>208</v>
      </c>
      <c r="L92" s="8" t="s">
        <v>56</v>
      </c>
      <c r="M92" s="8" t="s">
        <v>487</v>
      </c>
      <c r="N92" s="8" t="s">
        <v>59</v>
      </c>
      <c r="O92" s="8" t="s">
        <v>210</v>
      </c>
      <c r="P92" s="8" t="s">
        <v>61</v>
      </c>
      <c r="Q92" s="8" t="s">
        <v>103</v>
      </c>
      <c r="R92" s="8" t="s">
        <v>147</v>
      </c>
      <c r="S92" s="8" t="s">
        <v>56</v>
      </c>
      <c r="T92" s="8" t="s">
        <v>138</v>
      </c>
      <c r="U92" s="8" t="s">
        <v>71</v>
      </c>
    </row>
    <row r="93" spans="1:21" ht="60" customHeight="1">
      <c r="A93" s="8" t="s">
        <v>37</v>
      </c>
      <c r="B93" s="8" t="s">
        <v>432</v>
      </c>
      <c r="C93" s="8" t="s">
        <v>402</v>
      </c>
      <c r="D93" s="8" t="s">
        <v>403</v>
      </c>
      <c r="E93" s="8" t="s">
        <v>235</v>
      </c>
      <c r="F93" s="8" t="s">
        <v>236</v>
      </c>
      <c r="G93" s="8" t="s">
        <v>76</v>
      </c>
      <c r="H93" s="8" t="s">
        <v>76</v>
      </c>
      <c r="I93" s="8" t="s">
        <v>76</v>
      </c>
      <c r="J93" s="8" t="s">
        <v>76</v>
      </c>
      <c r="K93" s="8" t="s">
        <v>76</v>
      </c>
      <c r="L93" s="8" t="s">
        <v>161</v>
      </c>
      <c r="M93" s="8" t="s">
        <v>488</v>
      </c>
      <c r="N93" s="8" t="s">
        <v>76</v>
      </c>
      <c r="O93" s="8" t="s">
        <v>76</v>
      </c>
      <c r="P93" s="8" t="s">
        <v>76</v>
      </c>
      <c r="Q93" s="8" t="s">
        <v>76</v>
      </c>
      <c r="R93" s="8" t="s">
        <v>76</v>
      </c>
      <c r="S93" s="8" t="s">
        <v>76</v>
      </c>
      <c r="T93" s="8" t="s">
        <v>76</v>
      </c>
      <c r="U93" s="8" t="s">
        <v>76</v>
      </c>
    </row>
    <row r="94" spans="1:21" ht="60" customHeight="1">
      <c r="A94" s="8" t="s">
        <v>37</v>
      </c>
      <c r="B94" s="8" t="s">
        <v>432</v>
      </c>
      <c r="C94" s="8" t="s">
        <v>402</v>
      </c>
      <c r="D94" s="8" t="s">
        <v>403</v>
      </c>
      <c r="E94" s="8" t="s">
        <v>238</v>
      </c>
      <c r="F94" s="8" t="s">
        <v>239</v>
      </c>
      <c r="G94" s="8" t="s">
        <v>489</v>
      </c>
      <c r="H94" s="8" t="s">
        <v>490</v>
      </c>
      <c r="I94" s="8" t="s">
        <v>491</v>
      </c>
      <c r="J94" s="8" t="s">
        <v>139</v>
      </c>
      <c r="K94" s="8" t="s">
        <v>208</v>
      </c>
      <c r="L94" s="8" t="s">
        <v>56</v>
      </c>
      <c r="M94" s="8" t="s">
        <v>492</v>
      </c>
      <c r="N94" s="8" t="s">
        <v>59</v>
      </c>
      <c r="O94" s="8" t="s">
        <v>210</v>
      </c>
      <c r="P94" s="8" t="s">
        <v>61</v>
      </c>
      <c r="Q94" s="8" t="s">
        <v>103</v>
      </c>
      <c r="R94" s="8" t="s">
        <v>147</v>
      </c>
      <c r="S94" s="8" t="s">
        <v>56</v>
      </c>
      <c r="T94" s="8" t="s">
        <v>138</v>
      </c>
      <c r="U94" s="8" t="s">
        <v>71</v>
      </c>
    </row>
    <row r="95" spans="1:21" ht="60" customHeight="1">
      <c r="A95" s="8" t="s">
        <v>37</v>
      </c>
      <c r="B95" s="8" t="s">
        <v>432</v>
      </c>
      <c r="C95" s="8" t="s">
        <v>402</v>
      </c>
      <c r="D95" s="8" t="s">
        <v>403</v>
      </c>
      <c r="E95" s="8" t="s">
        <v>246</v>
      </c>
      <c r="F95" s="8" t="s">
        <v>247</v>
      </c>
      <c r="G95" s="8" t="s">
        <v>493</v>
      </c>
      <c r="H95" s="8" t="s">
        <v>494</v>
      </c>
      <c r="I95" s="8" t="s">
        <v>495</v>
      </c>
      <c r="J95" s="8" t="s">
        <v>139</v>
      </c>
      <c r="K95" s="8" t="s">
        <v>208</v>
      </c>
      <c r="L95" s="8" t="s">
        <v>56</v>
      </c>
      <c r="M95" s="8" t="s">
        <v>496</v>
      </c>
      <c r="N95" s="8" t="s">
        <v>59</v>
      </c>
      <c r="O95" s="8" t="s">
        <v>210</v>
      </c>
      <c r="P95" s="8" t="s">
        <v>61</v>
      </c>
      <c r="Q95" s="8" t="s">
        <v>103</v>
      </c>
      <c r="R95" s="8" t="s">
        <v>147</v>
      </c>
      <c r="S95" s="8" t="s">
        <v>56</v>
      </c>
      <c r="T95" s="8" t="s">
        <v>138</v>
      </c>
      <c r="U95" s="8" t="s">
        <v>71</v>
      </c>
    </row>
    <row r="96" spans="1:21" ht="60" customHeight="1">
      <c r="A96" s="8" t="s">
        <v>37</v>
      </c>
      <c r="B96" s="8" t="s">
        <v>432</v>
      </c>
      <c r="C96" s="8" t="s">
        <v>402</v>
      </c>
      <c r="D96" s="8" t="s">
        <v>403</v>
      </c>
      <c r="E96" s="8" t="s">
        <v>255</v>
      </c>
      <c r="F96" s="8" t="s">
        <v>256</v>
      </c>
      <c r="G96" s="8" t="s">
        <v>497</v>
      </c>
      <c r="H96" s="8" t="s">
        <v>498</v>
      </c>
      <c r="I96" s="8" t="s">
        <v>499</v>
      </c>
      <c r="J96" s="8" t="s">
        <v>139</v>
      </c>
      <c r="K96" s="8" t="s">
        <v>208</v>
      </c>
      <c r="L96" s="8" t="s">
        <v>103</v>
      </c>
      <c r="M96" s="8" t="s">
        <v>500</v>
      </c>
      <c r="N96" s="8" t="s">
        <v>59</v>
      </c>
      <c r="O96" s="8" t="s">
        <v>210</v>
      </c>
      <c r="P96" s="8" t="s">
        <v>61</v>
      </c>
      <c r="Q96" s="8" t="s">
        <v>103</v>
      </c>
      <c r="R96" s="8" t="s">
        <v>147</v>
      </c>
      <c r="S96" s="8" t="s">
        <v>56</v>
      </c>
      <c r="T96" s="8" t="s">
        <v>138</v>
      </c>
      <c r="U96" s="8" t="s">
        <v>225</v>
      </c>
    </row>
    <row r="97" spans="1:21" ht="60" customHeight="1">
      <c r="A97" s="8" t="s">
        <v>37</v>
      </c>
      <c r="B97" s="8" t="s">
        <v>432</v>
      </c>
      <c r="C97" s="8" t="s">
        <v>416</v>
      </c>
      <c r="D97" s="8" t="s">
        <v>417</v>
      </c>
      <c r="E97" s="8" t="s">
        <v>229</v>
      </c>
      <c r="F97" s="8" t="s">
        <v>230</v>
      </c>
      <c r="G97" s="8" t="s">
        <v>501</v>
      </c>
      <c r="H97" s="8" t="s">
        <v>502</v>
      </c>
      <c r="I97" s="8" t="s">
        <v>503</v>
      </c>
      <c r="J97" s="8" t="s">
        <v>102</v>
      </c>
      <c r="K97" s="8" t="s">
        <v>187</v>
      </c>
      <c r="L97" s="8" t="s">
        <v>56</v>
      </c>
      <c r="M97" s="8" t="s">
        <v>504</v>
      </c>
      <c r="N97" s="8" t="s">
        <v>57</v>
      </c>
      <c r="O97" s="8" t="s">
        <v>189</v>
      </c>
      <c r="P97" s="8" t="s">
        <v>61</v>
      </c>
      <c r="Q97" s="8" t="s">
        <v>56</v>
      </c>
      <c r="R97" s="8" t="s">
        <v>112</v>
      </c>
      <c r="S97" s="8" t="s">
        <v>56</v>
      </c>
      <c r="T97" s="8" t="s">
        <v>101</v>
      </c>
      <c r="U97" s="8" t="s">
        <v>294</v>
      </c>
    </row>
    <row r="98" spans="1:21" ht="60" customHeight="1">
      <c r="A98" s="8" t="s">
        <v>37</v>
      </c>
      <c r="B98" s="8" t="s">
        <v>432</v>
      </c>
      <c r="C98" s="8" t="s">
        <v>416</v>
      </c>
      <c r="D98" s="8" t="s">
        <v>417</v>
      </c>
      <c r="E98" s="8" t="s">
        <v>235</v>
      </c>
      <c r="F98" s="8" t="s">
        <v>236</v>
      </c>
      <c r="G98" s="8" t="s">
        <v>76</v>
      </c>
      <c r="H98" s="8" t="s">
        <v>76</v>
      </c>
      <c r="I98" s="8" t="s">
        <v>76</v>
      </c>
      <c r="J98" s="8" t="s">
        <v>76</v>
      </c>
      <c r="K98" s="8" t="s">
        <v>76</v>
      </c>
      <c r="L98" s="8" t="s">
        <v>78</v>
      </c>
      <c r="M98" s="8" t="s">
        <v>505</v>
      </c>
      <c r="N98" s="8" t="s">
        <v>76</v>
      </c>
      <c r="O98" s="8" t="s">
        <v>76</v>
      </c>
      <c r="P98" s="8" t="s">
        <v>76</v>
      </c>
      <c r="Q98" s="8" t="s">
        <v>76</v>
      </c>
      <c r="R98" s="8" t="s">
        <v>76</v>
      </c>
      <c r="S98" s="8" t="s">
        <v>76</v>
      </c>
      <c r="T98" s="8" t="s">
        <v>76</v>
      </c>
      <c r="U98" s="8" t="s">
        <v>76</v>
      </c>
    </row>
    <row r="99" spans="1:21" ht="60" customHeight="1">
      <c r="A99" s="8" t="s">
        <v>37</v>
      </c>
      <c r="B99" s="8" t="s">
        <v>432</v>
      </c>
      <c r="C99" s="8" t="s">
        <v>416</v>
      </c>
      <c r="D99" s="8" t="s">
        <v>417</v>
      </c>
      <c r="E99" s="8" t="s">
        <v>238</v>
      </c>
      <c r="F99" s="8" t="s">
        <v>239</v>
      </c>
      <c r="G99" s="8" t="s">
        <v>506</v>
      </c>
      <c r="H99" s="8" t="s">
        <v>507</v>
      </c>
      <c r="I99" s="8" t="s">
        <v>508</v>
      </c>
      <c r="J99" s="8" t="s">
        <v>102</v>
      </c>
      <c r="K99" s="8" t="s">
        <v>187</v>
      </c>
      <c r="L99" s="8" t="s">
        <v>56</v>
      </c>
      <c r="M99" s="8" t="s">
        <v>509</v>
      </c>
      <c r="N99" s="8" t="s">
        <v>57</v>
      </c>
      <c r="O99" s="8" t="s">
        <v>189</v>
      </c>
      <c r="P99" s="8" t="s">
        <v>61</v>
      </c>
      <c r="Q99" s="8" t="s">
        <v>56</v>
      </c>
      <c r="R99" s="8" t="s">
        <v>112</v>
      </c>
      <c r="S99" s="8" t="s">
        <v>56</v>
      </c>
      <c r="T99" s="8" t="s">
        <v>101</v>
      </c>
      <c r="U99" s="8" t="s">
        <v>294</v>
      </c>
    </row>
    <row r="100" spans="1:21" ht="60" customHeight="1">
      <c r="A100" s="8" t="s">
        <v>37</v>
      </c>
      <c r="B100" s="8" t="s">
        <v>432</v>
      </c>
      <c r="C100" s="8" t="s">
        <v>416</v>
      </c>
      <c r="D100" s="8" t="s">
        <v>417</v>
      </c>
      <c r="E100" s="8" t="s">
        <v>246</v>
      </c>
      <c r="F100" s="8" t="s">
        <v>247</v>
      </c>
      <c r="G100" s="8" t="s">
        <v>510</v>
      </c>
      <c r="H100" s="8" t="s">
        <v>511</v>
      </c>
      <c r="I100" s="8" t="s">
        <v>512</v>
      </c>
      <c r="J100" s="8" t="s">
        <v>102</v>
      </c>
      <c r="K100" s="8" t="s">
        <v>187</v>
      </c>
      <c r="L100" s="8" t="s">
        <v>56</v>
      </c>
      <c r="M100" s="8" t="s">
        <v>513</v>
      </c>
      <c r="N100" s="8" t="s">
        <v>57</v>
      </c>
      <c r="O100" s="8" t="s">
        <v>189</v>
      </c>
      <c r="P100" s="8" t="s">
        <v>61</v>
      </c>
      <c r="Q100" s="8" t="s">
        <v>56</v>
      </c>
      <c r="R100" s="8" t="s">
        <v>112</v>
      </c>
      <c r="S100" s="8" t="s">
        <v>56</v>
      </c>
      <c r="T100" s="8" t="s">
        <v>101</v>
      </c>
      <c r="U100" s="8" t="s">
        <v>294</v>
      </c>
    </row>
    <row r="101" spans="1:21" ht="60" customHeight="1">
      <c r="A101" s="8" t="s">
        <v>37</v>
      </c>
      <c r="B101" s="8" t="s">
        <v>432</v>
      </c>
      <c r="C101" s="8" t="s">
        <v>416</v>
      </c>
      <c r="D101" s="8" t="s">
        <v>417</v>
      </c>
      <c r="E101" s="8" t="s">
        <v>255</v>
      </c>
      <c r="F101" s="8" t="s">
        <v>256</v>
      </c>
      <c r="G101" s="8" t="s">
        <v>514</v>
      </c>
      <c r="H101" s="8" t="s">
        <v>515</v>
      </c>
      <c r="I101" s="8" t="s">
        <v>516</v>
      </c>
      <c r="J101" s="8" t="s">
        <v>102</v>
      </c>
      <c r="K101" s="8" t="s">
        <v>187</v>
      </c>
      <c r="L101" s="8" t="s">
        <v>103</v>
      </c>
      <c r="M101" s="8" t="s">
        <v>517</v>
      </c>
      <c r="N101" s="8" t="s">
        <v>57</v>
      </c>
      <c r="O101" s="8" t="s">
        <v>189</v>
      </c>
      <c r="P101" s="8" t="s">
        <v>61</v>
      </c>
      <c r="Q101" s="8" t="s">
        <v>56</v>
      </c>
      <c r="R101" s="8" t="s">
        <v>112</v>
      </c>
      <c r="S101" s="8" t="s">
        <v>56</v>
      </c>
      <c r="T101" s="8" t="s">
        <v>101</v>
      </c>
      <c r="U101" s="8" t="s">
        <v>294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L2:L10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tabSelected="1" workbookViewId="0">
      <selection activeCell="M8" sqref="M8"/>
    </sheetView>
  </sheetViews>
  <sheetFormatPr defaultColWidth="12.625" defaultRowHeight="15" customHeight="1"/>
  <cols>
    <col min="1" max="1" width="17" customWidth="1"/>
    <col min="2" max="2" width="25.125" customWidth="1"/>
    <col min="3" max="3" width="19.5" customWidth="1"/>
    <col min="4" max="4" width="70" hidden="1" customWidth="1"/>
    <col min="5" max="5" width="35" hidden="1" customWidth="1"/>
    <col min="6" max="6" width="29.375" customWidth="1"/>
    <col min="7" max="7" width="17.375" customWidth="1"/>
    <col min="8" max="8" width="20" hidden="1" customWidth="1"/>
    <col min="9" max="9" width="50" hidden="1" customWidth="1"/>
    <col min="10" max="10" width="55" hidden="1" customWidth="1"/>
    <col min="11" max="11" width="18.625" customWidth="1"/>
    <col min="12" max="12" width="14.5" customWidth="1"/>
    <col min="13" max="13" width="49.875" customWidth="1"/>
    <col min="14" max="14" width="27" hidden="1" customWidth="1"/>
    <col min="15" max="26" width="8.625" customWidth="1"/>
  </cols>
  <sheetData>
    <row r="1" spans="1:14" ht="42" customHeight="1">
      <c r="A1" s="3" t="s">
        <v>1</v>
      </c>
      <c r="B1" s="3" t="s">
        <v>3</v>
      </c>
      <c r="C1" s="3" t="s">
        <v>5</v>
      </c>
      <c r="D1" s="3" t="s">
        <v>7</v>
      </c>
      <c r="E1" s="3" t="s">
        <v>8</v>
      </c>
      <c r="F1" s="3" t="s">
        <v>9</v>
      </c>
      <c r="G1" s="3" t="s">
        <v>11</v>
      </c>
      <c r="H1" s="3" t="s">
        <v>14</v>
      </c>
      <c r="I1" s="3" t="s">
        <v>17</v>
      </c>
      <c r="J1" s="3" t="s">
        <v>21</v>
      </c>
      <c r="K1" s="3" t="s">
        <v>25</v>
      </c>
      <c r="L1" s="3" t="s">
        <v>29</v>
      </c>
      <c r="M1" s="3" t="s">
        <v>33</v>
      </c>
      <c r="N1" s="3"/>
    </row>
    <row r="2" spans="1:14" ht="111.75" customHeight="1">
      <c r="A2" s="9" t="s">
        <v>40</v>
      </c>
      <c r="B2" s="9" t="s">
        <v>44</v>
      </c>
      <c r="C2" s="9" t="s">
        <v>47</v>
      </c>
      <c r="D2" s="9" t="s">
        <v>49</v>
      </c>
      <c r="E2" s="9" t="s">
        <v>51</v>
      </c>
      <c r="F2" s="9" t="s">
        <v>53</v>
      </c>
      <c r="G2" s="9" t="s">
        <v>57</v>
      </c>
      <c r="H2" s="9" t="s">
        <v>61</v>
      </c>
      <c r="I2" s="9" t="s">
        <v>64</v>
      </c>
      <c r="J2" s="9" t="s">
        <v>65</v>
      </c>
      <c r="K2" s="11" t="s">
        <v>73</v>
      </c>
      <c r="L2" s="11"/>
      <c r="M2" s="9" t="s">
        <v>77</v>
      </c>
      <c r="N2" s="9"/>
    </row>
    <row r="3" spans="1:14" ht="113.25" customHeight="1">
      <c r="A3" s="12" t="s">
        <v>81</v>
      </c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  <c r="H3" s="12" t="s">
        <v>89</v>
      </c>
      <c r="I3" s="12" t="s">
        <v>91</v>
      </c>
      <c r="J3" s="12" t="s">
        <v>93</v>
      </c>
      <c r="K3" s="13" t="s">
        <v>96</v>
      </c>
      <c r="L3" s="13"/>
      <c r="M3" s="12" t="s">
        <v>86</v>
      </c>
      <c r="N3" s="13"/>
    </row>
    <row r="4" spans="1:14" ht="113.25" customHeight="1">
      <c r="A4" s="9" t="s">
        <v>101</v>
      </c>
      <c r="B4" s="9" t="s">
        <v>102</v>
      </c>
      <c r="C4" s="9" t="s">
        <v>105</v>
      </c>
      <c r="D4" s="9" t="s">
        <v>107</v>
      </c>
      <c r="E4" s="9" t="s">
        <v>51</v>
      </c>
      <c r="F4" s="9" t="s">
        <v>109</v>
      </c>
      <c r="G4" s="9" t="s">
        <v>57</v>
      </c>
      <c r="H4" s="9" t="s">
        <v>61</v>
      </c>
      <c r="I4" s="9" t="s">
        <v>112</v>
      </c>
      <c r="J4" s="9" t="s">
        <v>114</v>
      </c>
      <c r="K4" s="11" t="s">
        <v>73</v>
      </c>
      <c r="L4" s="11"/>
      <c r="M4" s="9" t="s">
        <v>119</v>
      </c>
      <c r="N4" s="9"/>
    </row>
    <row r="5" spans="1:14" ht="117.75" customHeight="1">
      <c r="A5" s="12" t="s">
        <v>108</v>
      </c>
      <c r="B5" s="12" t="s">
        <v>97</v>
      </c>
      <c r="C5" s="12" t="s">
        <v>123</v>
      </c>
      <c r="D5" s="12" t="s">
        <v>125</v>
      </c>
      <c r="E5" s="12" t="s">
        <v>51</v>
      </c>
      <c r="F5" s="12" t="s">
        <v>128</v>
      </c>
      <c r="G5" s="12" t="s">
        <v>45</v>
      </c>
      <c r="H5" s="12" t="s">
        <v>89</v>
      </c>
      <c r="I5" s="12" t="s">
        <v>104</v>
      </c>
      <c r="J5" s="12" t="s">
        <v>133</v>
      </c>
      <c r="K5" s="13" t="s">
        <v>134</v>
      </c>
      <c r="L5" s="12" t="s">
        <v>135</v>
      </c>
      <c r="M5" s="12" t="s">
        <v>136</v>
      </c>
      <c r="N5" s="12"/>
    </row>
    <row r="6" spans="1:14" ht="123" customHeight="1">
      <c r="A6" s="9" t="s">
        <v>138</v>
      </c>
      <c r="B6" s="9" t="s">
        <v>139</v>
      </c>
      <c r="C6" s="9" t="s">
        <v>140</v>
      </c>
      <c r="D6" s="9" t="s">
        <v>141</v>
      </c>
      <c r="E6" s="9" t="s">
        <v>51</v>
      </c>
      <c r="F6" s="9" t="s">
        <v>145</v>
      </c>
      <c r="G6" s="9" t="s">
        <v>59</v>
      </c>
      <c r="H6" s="9" t="s">
        <v>61</v>
      </c>
      <c r="I6" s="9" t="s">
        <v>147</v>
      </c>
      <c r="J6" s="9" t="s">
        <v>148</v>
      </c>
      <c r="K6" s="11" t="s">
        <v>73</v>
      </c>
      <c r="L6" s="11"/>
      <c r="M6" s="9" t="s">
        <v>149</v>
      </c>
      <c r="N6" s="9"/>
    </row>
    <row r="7" spans="1:14" ht="113.25" customHeight="1">
      <c r="A7" s="12" t="s">
        <v>151</v>
      </c>
      <c r="B7" s="12" t="s">
        <v>152</v>
      </c>
      <c r="C7" s="12" t="s">
        <v>153</v>
      </c>
      <c r="D7" s="12" t="s">
        <v>154</v>
      </c>
      <c r="E7" s="12" t="s">
        <v>85</v>
      </c>
      <c r="F7" s="12" t="s">
        <v>155</v>
      </c>
      <c r="G7" s="12" t="s">
        <v>87</v>
      </c>
      <c r="H7" s="12" t="s">
        <v>89</v>
      </c>
      <c r="I7" s="12" t="s">
        <v>91</v>
      </c>
      <c r="J7" s="12" t="s">
        <v>156</v>
      </c>
      <c r="K7" s="13" t="s">
        <v>134</v>
      </c>
      <c r="L7" s="13"/>
      <c r="M7" s="12" t="s">
        <v>136</v>
      </c>
      <c r="N7" s="12"/>
    </row>
    <row r="8" spans="1:14" ht="117" customHeight="1">
      <c r="A8" s="9" t="s">
        <v>69</v>
      </c>
      <c r="B8" s="9" t="s">
        <v>54</v>
      </c>
      <c r="C8" s="9" t="s">
        <v>157</v>
      </c>
      <c r="D8" s="9" t="s">
        <v>158</v>
      </c>
      <c r="E8" s="9" t="s">
        <v>159</v>
      </c>
      <c r="F8" s="9" t="s">
        <v>160</v>
      </c>
      <c r="G8" s="9" t="s">
        <v>113</v>
      </c>
      <c r="H8" s="9" t="s">
        <v>61</v>
      </c>
      <c r="I8" s="9" t="s">
        <v>66</v>
      </c>
      <c r="J8" s="9" t="s">
        <v>163</v>
      </c>
      <c r="K8" s="11" t="s">
        <v>164</v>
      </c>
      <c r="L8" s="11"/>
      <c r="M8" s="9"/>
      <c r="N8" s="11"/>
    </row>
    <row r="9" spans="1:14" ht="120.75" customHeight="1">
      <c r="A9" s="12" t="s">
        <v>127</v>
      </c>
      <c r="B9" s="12" t="s">
        <v>118</v>
      </c>
      <c r="C9" s="12" t="s">
        <v>165</v>
      </c>
      <c r="D9" s="12" t="s">
        <v>166</v>
      </c>
      <c r="E9" s="12" t="s">
        <v>167</v>
      </c>
      <c r="F9" s="12" t="s">
        <v>169</v>
      </c>
      <c r="G9" s="12" t="s">
        <v>45</v>
      </c>
      <c r="H9" s="12" t="s">
        <v>124</v>
      </c>
      <c r="I9" s="12" t="s">
        <v>126</v>
      </c>
      <c r="J9" s="12" t="s">
        <v>174</v>
      </c>
      <c r="K9" s="13" t="s">
        <v>73</v>
      </c>
      <c r="L9" s="12"/>
      <c r="M9" s="12" t="s">
        <v>176</v>
      </c>
      <c r="N9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L9" xr:uid="{00000000-0009-0000-0000-000001000000}"/>
  <dataValidations count="1">
    <dataValidation type="list" allowBlank="1" showErrorMessage="1" sqref="K2:K9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defaultColWidth="12.625" defaultRowHeight="15" customHeight="1"/>
  <cols>
    <col min="1" max="1" width="41.75" customWidth="1"/>
    <col min="2" max="2" width="90" customWidth="1"/>
    <col min="3" max="26" width="8.625" customWidth="1"/>
  </cols>
  <sheetData>
    <row r="1" spans="1:26" ht="27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>
      <c r="A2" s="6" t="s">
        <v>4</v>
      </c>
      <c r="B2" s="8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>
      <c r="A3" s="6" t="s">
        <v>36</v>
      </c>
      <c r="B3" s="8" t="s">
        <v>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7">
      <c r="A4" s="6" t="s">
        <v>60</v>
      </c>
      <c r="B4" s="8" t="s">
        <v>63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2.75">
      <c r="A5" s="6" t="s">
        <v>67</v>
      </c>
      <c r="B5" s="8" t="s">
        <v>68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7">
      <c r="A6" s="6" t="s">
        <v>70</v>
      </c>
      <c r="B6" s="8" t="s">
        <v>72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Z1000"/>
  <sheetViews>
    <sheetView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40" t="s">
        <v>2</v>
      </c>
      <c r="B1" s="39"/>
      <c r="C1" s="5"/>
      <c r="D1" s="7" t="s">
        <v>12</v>
      </c>
      <c r="E1" s="7" t="s">
        <v>23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>
      <c r="A2" s="5"/>
      <c r="B2" s="5"/>
      <c r="C2" s="5"/>
      <c r="D2" s="8" t="s">
        <v>45</v>
      </c>
      <c r="E2" s="10">
        <f>COUNTIF('Tabela completa'!$N$2:$N1000,$D2)</f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2.75">
      <c r="A3" s="6" t="s">
        <v>79</v>
      </c>
      <c r="B3" s="8" t="s">
        <v>37</v>
      </c>
      <c r="C3" s="5"/>
      <c r="D3" s="8" t="s">
        <v>57</v>
      </c>
      <c r="E3" s="10">
        <f>COUNTIF('Tabela completa'!$N$2:$N1000,$D3)</f>
        <v>25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6" t="s">
        <v>106</v>
      </c>
      <c r="B4" s="10">
        <f>COUNTA('Tabela completa'!B2:B1000)</f>
        <v>100</v>
      </c>
      <c r="C4" s="5"/>
      <c r="D4" s="8" t="s">
        <v>113</v>
      </c>
      <c r="E4" s="10">
        <f>COUNTIF('Tabela completa'!$N$2:$N1000,$D4)</f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>
      <c r="A5" s="6" t="s">
        <v>129</v>
      </c>
      <c r="B5" s="10">
        <v>30</v>
      </c>
      <c r="C5" s="5"/>
      <c r="D5" s="8" t="s">
        <v>130</v>
      </c>
      <c r="E5" s="10">
        <f>COUNTIF('Tabela completa'!$N$2:$N1000,$D5)</f>
        <v>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>
      <c r="A6" s="6" t="s">
        <v>142</v>
      </c>
      <c r="B6" s="10">
        <v>25</v>
      </c>
      <c r="C6" s="5"/>
      <c r="D6" s="8" t="s">
        <v>87</v>
      </c>
      <c r="E6" s="10">
        <f>COUNTIF('Tabela completa'!$N$2:$N1000,$D6)</f>
        <v>17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>
      <c r="A7" s="2"/>
      <c r="B7" s="2"/>
      <c r="C7" s="5"/>
      <c r="D7" s="8" t="s">
        <v>59</v>
      </c>
      <c r="E7" s="10">
        <f>COUNTIF('Tabela completa'!$N$2:$N1000,$D7)</f>
        <v>19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>
      <c r="A8" s="5"/>
      <c r="B8" s="5"/>
      <c r="C8" s="5"/>
      <c r="D8" s="14" t="s">
        <v>76</v>
      </c>
      <c r="E8" s="15">
        <f>COUNTIF('Tabela completa'!$N$2:$N1000,$D8)</f>
        <v>27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7" t="s">
        <v>28</v>
      </c>
      <c r="B9" s="7" t="s">
        <v>23</v>
      </c>
      <c r="C9" s="5"/>
      <c r="D9" s="5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>
      <c r="A10" s="8" t="s">
        <v>103</v>
      </c>
      <c r="B10" s="10">
        <f>COUNTIF('Tabela completa'!$L$2:$L1000,A10)</f>
        <v>30</v>
      </c>
      <c r="C10" s="5"/>
      <c r="D10" s="5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56</v>
      </c>
      <c r="B11" s="10">
        <f>COUNTIF('Tabela completa'!$L$2:$L1000,A11)</f>
        <v>43</v>
      </c>
      <c r="C11" s="5"/>
      <c r="D11" s="7" t="s">
        <v>190</v>
      </c>
      <c r="E11" s="7" t="s">
        <v>23</v>
      </c>
      <c r="F11" s="7" t="s">
        <v>191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8.5">
      <c r="A12" s="8" t="s">
        <v>78</v>
      </c>
      <c r="B12" s="10">
        <f>COUNTIF('Tabela completa'!$L$2:$L1000,A12)</f>
        <v>24</v>
      </c>
      <c r="C12" s="5"/>
      <c r="D12" s="8" t="str">
        <f ca="1">IFERROR(__xludf.DUMMYFUNCTION("UNIQUE(FILTER('Tabela completa'!T2:T101, 'Tabela completa'!T2:T101&lt;&gt;"""", 'Tabela completa'!T2:T101&lt;&gt;""Não se aplica""))"),"Sustentabilidade financeira e priorização do acervo digital")</f>
        <v>Sustentabilidade financeira e priorização do acervo digital</v>
      </c>
      <c r="E12" s="16">
        <f ca="1">COUNTIF('Tabela completa'!$T$2:$T1000,$D12)</f>
        <v>7</v>
      </c>
      <c r="F12" s="16">
        <f ca="1">COUNTIFS('Tabela completa'!$T$2:$T1000,$D12,'Tabela completa'!$L$2:$L1000,"Alto")</f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8.5">
      <c r="A13" s="8" t="s">
        <v>161</v>
      </c>
      <c r="B13" s="10">
        <f>COUNTIF('Tabela completa'!$L$2:$L1000,A13)</f>
        <v>3</v>
      </c>
      <c r="C13" s="5"/>
      <c r="D13" s="8" t="str">
        <f ca="1">IFERROR(__xludf.DUMMYFUNCTION("""COMPUTED_VALUE"""),"Qualidade, confiabilidade e uso estratégico dos dados acadêmicos")</f>
        <v>Qualidade, confiabilidade e uso estratégico dos dados acadêmicos</v>
      </c>
      <c r="E13" s="16">
        <f ca="1">COUNTIF('Tabela completa'!$T$2:$T1000,$D13)</f>
        <v>7</v>
      </c>
      <c r="F13" s="16">
        <f ca="1">COUNTIFS('Tabela completa'!$T$2:$T1000,$D13,'Tabela completa'!$L$2:$L1000,"Alto")</f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8.5">
      <c r="A14" s="5"/>
      <c r="B14" s="5"/>
      <c r="C14" s="5"/>
      <c r="D14" s="8" t="str">
        <f ca="1">IFERROR(__xludf.DUMMYFUNCTION("""COMPUTED_VALUE"""),"Preservação da memória institucional e transparência ativa")</f>
        <v>Preservação da memória institucional e transparência ativa</v>
      </c>
      <c r="E14" s="16">
        <f ca="1">COUNTIF('Tabela completa'!$T$2:$T1000,$D14)</f>
        <v>5</v>
      </c>
      <c r="F14" s="16">
        <f ca="1">COUNTIFS('Tabela completa'!$T$2:$T1000,$D14,'Tabela completa'!$L$2:$L1000,"Alto")</f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8.5">
      <c r="A15" s="41" t="s">
        <v>213</v>
      </c>
      <c r="B15" s="39"/>
      <c r="C15" s="5"/>
      <c r="D15" s="8" t="str">
        <f ca="1">IFERROR(__xludf.DUMMYFUNCTION("""COMPUTED_VALUE"""),"Acesso digital, experiência do usuário e serviços acadêmicos")</f>
        <v>Acesso digital, experiência do usuário e serviços acadêmicos</v>
      </c>
      <c r="E15" s="16">
        <f ca="1">COUNTIF('Tabela completa'!$T$2:$T1000,$D15)</f>
        <v>11</v>
      </c>
      <c r="F15" s="16">
        <f ca="1">COUNTIFS('Tabela completa'!$T$2:$T1000,$D15,'Tabela completa'!$L$2:$L1000,"Alto")</f>
        <v>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2.75">
      <c r="A16" s="42" t="s">
        <v>217</v>
      </c>
      <c r="B16" s="39"/>
      <c r="C16" s="5"/>
      <c r="D16" s="8" t="str">
        <f ca="1">IFERROR(__xludf.DUMMYFUNCTION("""COMPUTED_VALUE"""),"Capacidade operacional e especialização das equipes de acervo")</f>
        <v>Capacidade operacional e especialização das equipes de acervo</v>
      </c>
      <c r="E16" s="16">
        <f ca="1">COUNTIF('Tabela completa'!$T$2:$T1000,$D16)</f>
        <v>14</v>
      </c>
      <c r="F16" s="16">
        <f ca="1">COUNTIFS('Tabela completa'!$T$2:$T1000,$D16,'Tabela completa'!$L$2:$L1000,"Alto")</f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.5">
      <c r="A17" s="39"/>
      <c r="B17" s="39"/>
      <c r="C17" s="5"/>
      <c r="D17" s="8" t="str">
        <f ca="1">IFERROR(__xludf.DUMMYFUNCTION("""COMPUTED_VALUE"""),"Segurança, privacidade e conformidade do acervo digital")</f>
        <v>Segurança, privacidade e conformidade do acervo digital</v>
      </c>
      <c r="E17" s="16">
        <f ca="1">COUNTIF('Tabela completa'!$T$2:$T1000,$D17)</f>
        <v>12</v>
      </c>
      <c r="F17" s="16">
        <f ca="1">COUNTIFS('Tabela completa'!$T$2:$T1000,$D17,'Tabela completa'!$L$2:$L1000,"Alto")</f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8.5">
      <c r="A18" s="39"/>
      <c r="B18" s="39"/>
      <c r="C18" s="5"/>
      <c r="D18" s="8" t="str">
        <f ca="1">IFERROR(__xludf.DUMMYFUNCTION("""COMPUTED_VALUE"""),"Governança, padronização e fluxos do acervo acadêmico digital")</f>
        <v>Governança, padronização e fluxos do acervo acadêmico digital</v>
      </c>
      <c r="E18" s="16">
        <f ca="1">COUNTIF('Tabela completa'!$T$2:$T1000,$D18)</f>
        <v>8</v>
      </c>
      <c r="F18" s="16">
        <f ca="1">COUNTIFS('Tabela completa'!$T$2:$T1000,$D18,'Tabela completa'!$L$2:$L1000,"Alto")</f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8.5">
      <c r="A19" s="39"/>
      <c r="B19" s="39"/>
      <c r="C19" s="5"/>
      <c r="D19" s="8" t="str">
        <f ca="1">IFERROR(__xludf.DUMMYFUNCTION("""COMPUTED_VALUE"""),"Integração sistêmica e repositório digital confiável")</f>
        <v>Integração sistêmica e repositório digital confiável</v>
      </c>
      <c r="E19" s="16">
        <f ca="1">COUNTIF('Tabela completa'!$T$2:$T1000,$D19)</f>
        <v>9</v>
      </c>
      <c r="F19" s="16">
        <f ca="1">COUNTIFS('Tabela completa'!$T$2:$T1000,$D19,'Tabela completa'!$L$2:$L1000,"Alto")</f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>
      <c r="A20" s="39"/>
      <c r="B20" s="39"/>
      <c r="C20" s="5"/>
      <c r="D20" s="18" t="s">
        <v>228</v>
      </c>
      <c r="E20" s="18">
        <f t="shared" ref="E20:F20" ca="1" si="0">SUM(E12:E19)</f>
        <v>73</v>
      </c>
      <c r="F20" s="18">
        <f t="shared" ca="1" si="0"/>
        <v>30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>
      <c r="A21" s="39"/>
      <c r="B21" s="39"/>
      <c r="C21" s="5"/>
      <c r="D21" s="5"/>
      <c r="E21" s="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>
      <c r="A22" s="39"/>
      <c r="B22" s="39"/>
      <c r="C22" s="5"/>
      <c r="D22" s="5"/>
      <c r="E22" s="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0.5" customHeight="1">
      <c r="A23" s="39"/>
      <c r="B23" s="39"/>
      <c r="C23" s="5"/>
      <c r="D23" s="5"/>
      <c r="E23" s="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>
      <c r="A24" s="5"/>
      <c r="B24" s="5"/>
      <c r="C24" s="5"/>
      <c r="D24" s="5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>
      <c r="A25" s="43" t="s">
        <v>248</v>
      </c>
      <c r="B25" s="39"/>
      <c r="C25" s="39"/>
      <c r="D25" s="39"/>
      <c r="E25" s="3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19" t="s">
        <v>253</v>
      </c>
      <c r="B26" s="19" t="s">
        <v>254</v>
      </c>
      <c r="C26" s="20"/>
      <c r="D26" s="19" t="s">
        <v>257</v>
      </c>
      <c r="E26" s="19" t="s">
        <v>254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2.75">
      <c r="A27" s="21" t="str">
        <f ca="1">IFERROR(__xludf.DUMMYFUNCTION("UNIQUE(FILTER('Tabela completa'!D2:D101, 'Tabela completa'!D2:D101&lt;&gt;""""))"),"Nível de maturidade iniciada em gestão de documentos")</f>
        <v>Nível de maturidade iniciada em gestão de documentos</v>
      </c>
      <c r="B27" s="22">
        <f ca="1">COUNTIFS('Tabela completa'!$D$2:$D1000,A27,'Tabela completa'!$L$2:$L1000,"Alto")</f>
        <v>2</v>
      </c>
      <c r="C27" s="23"/>
      <c r="D27" s="24" t="str">
        <f ca="1">IFERROR(__xludf.DUMMYFUNCTION("UNIQUE(FILTER('Tabela completa'!F2:F101, 'Tabela completa'!F2:F101&lt;&gt;""""))"),"Restrição, instabilidade orçamentária e dependência de fontes extraordinárias")</f>
        <v>Restrição, instabilidade orçamentária e dependência de fontes extraordinárias</v>
      </c>
      <c r="E27" s="22">
        <f ca="1">COUNTIFS('Tabela completa'!$F$2:$F1000,D27,'Tabela completa'!$L$2:$L1000,"Alto")</f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8.5">
      <c r="A28" s="21" t="str">
        <f ca="1">IFERROR(__xludf.DUMMYFUNCTION("""COMPUTED_VALUE"""),"Iniciativas de adoção de ferramentas e procedimentos digitais")</f>
        <v>Iniciativas de adoção de ferramentas e procedimentos digitais</v>
      </c>
      <c r="B28" s="22">
        <f ca="1">COUNTIFS('Tabela completa'!$D$2:$D1000,A28,'Tabela completa'!$L$2:$L1000,"Alto")</f>
        <v>4</v>
      </c>
      <c r="C28" s="23"/>
      <c r="D28" s="24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28" s="22">
        <f ca="1">COUNTIFS('Tabela completa'!$F$2:$F1000,D28,'Tabela completa'!$L$2:$L1000,"Alto")</f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2.75">
      <c r="A29" s="21" t="str">
        <f ca="1">IFERROR(__xludf.DUMMYFUNCTION("""COMPUTED_VALUE"""),"Estrutura organizacional dos setores da área de ensino")</f>
        <v>Estrutura organizacional dos setores da área de ensino</v>
      </c>
      <c r="B29" s="22">
        <f ca="1">COUNTIFS('Tabela completa'!$D$2:$D1000,A29,'Tabela completa'!$L$2:$L1000,"Alto")</f>
        <v>3</v>
      </c>
      <c r="C29" s="23"/>
      <c r="D29" s="24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29" s="22">
        <f ca="1">COUNTIFS('Tabela completa'!$F$2:$F1000,D29,'Tabela completa'!$L$2:$L1000,"Alto")</f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2.75">
      <c r="A30" s="21" t="str">
        <f ca="1">IFERROR(__xludf.DUMMYFUNCTION("""COMPUTED_VALUE"""),"Política de Segurança da Informação instituída no âmbito geral")</f>
        <v>Política de Segurança da Informação instituída no âmbito geral</v>
      </c>
      <c r="B30" s="22">
        <f ca="1">COUNTIFS('Tabela completa'!$D$2:$D1000,A30,'Tabela completa'!$L$2:$L1000,"Alto")</f>
        <v>1</v>
      </c>
      <c r="C30" s="23"/>
      <c r="D30" s="24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0" s="22">
        <f ca="1">COUNTIFS('Tabela completa'!$F$2:$F1000,D30,'Tabela completa'!$L$2:$L1000,"Alto")</f>
        <v>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57">
      <c r="A31" s="21" t="str">
        <f ca="1">IFERROR(__xludf.DUMMYFUNCTION("""COMPUTED_VALUE"""),"Organização inicial da documentação do acervo para a preservação da memória institucional")</f>
        <v>Organização inicial da documentação do acervo para a preservação da memória institucional</v>
      </c>
      <c r="B31" s="22">
        <f ca="1">COUNTIFS('Tabela completa'!$D$2:$D1000,A31,'Tabela completa'!$L$2:$L1000,"Alto")</f>
        <v>2</v>
      </c>
      <c r="C31" s="23"/>
      <c r="D31" s="24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1" s="22">
        <f ca="1">COUNTIFS('Tabela completa'!$F$2:$F1000,D31,'Tabela completa'!$L$2:$L1000,"Alto")</f>
        <v>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8.5">
      <c r="A32" s="25" t="str">
        <f ca="1">IFERROR(__xludf.DUMMYFUNCTION("""COMPUTED_VALUE"""),"Dificuldade de acesso a dados confiáveis")</f>
        <v>Dificuldade de acesso a dados confiáveis</v>
      </c>
      <c r="B32" s="22">
        <f ca="1">COUNTIFS('Tabela completa'!$D$2:$D1000,A32,'Tabela completa'!$L$2:$L1000,"Alto")</f>
        <v>5</v>
      </c>
      <c r="C32" s="23"/>
      <c r="D32" s="26" t="str">
        <f ca="1">IFERROR(__xludf.DUMMYFUNCTION("""COMPUTED_VALUE"""),"Dados, transformação digital, IA e inovação educacional")</f>
        <v>Dados, transformação digital, IA e inovação educacional</v>
      </c>
      <c r="E32" s="22">
        <f ca="1">COUNTIFS('Tabela completa'!$F$2:$F1000,D32,'Tabela completa'!$L$2:$L1000,"Alto")</f>
        <v>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2.75">
      <c r="A33" s="25" t="str">
        <f ca="1">IFERROR(__xludf.DUMMYFUNCTION("""COMPUTED_VALUE"""),"Sistemas e repositórios insuficientes, fragmentados e com baixa integração institucional")</f>
        <v>Sistemas e repositórios insuficientes, fragmentados e com baixa integração institucional</v>
      </c>
      <c r="B33" s="22">
        <f ca="1">COUNTIFS('Tabela completa'!$D$2:$D1000,A33,'Tabela completa'!$L$2:$L1000,"Alto")</f>
        <v>5</v>
      </c>
      <c r="C33" s="23"/>
      <c r="D33" s="26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33" s="22">
        <f ca="1">COUNTIFS('Tabela completa'!$F$2:$F1000,D33,'Tabela completa'!$L$2:$L1000,"Alto")</f>
        <v>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57">
      <c r="A34" s="25" t="str">
        <f ca="1">IFERROR(__xludf.DUMMYFUNCTION("""COMPUTED_VALUE"""),"Falta de padronização, normativos e fluxos, dificuldade de atualização dos procedimentos, ausência de integração intersetorial")</f>
        <v>Falta de padronização, normativos e fluxos, dificuldade de atualização dos procedimentos, ausência de integração intersetorial</v>
      </c>
      <c r="B34" s="22">
        <f ca="1">COUNTIFS('Tabela completa'!$D$2:$D1000,A34,'Tabela completa'!$L$2:$L1000,"Alto")</f>
        <v>3</v>
      </c>
      <c r="C34" s="23"/>
      <c r="D34" s="26" t="str">
        <f ca="1">IFERROR(__xludf.DUMMYFUNCTION("""COMPUTED_VALUE"""),"Políticas públicas, articulação governamental e fortalecimento da EPT")</f>
        <v>Políticas públicas, articulação governamental e fortalecimento da EPT</v>
      </c>
      <c r="E34" s="22">
        <f ca="1">COUNTIFS('Tabela completa'!$F$2:$F1000,D34,'Tabela completa'!$L$2:$L1000,"Alto")</f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71.25">
      <c r="A35" s="25" t="str">
        <f ca="1">IFERROR(__xludf.DUMMYFUNCTION("""COMPUTED_VALUE"""),"Ausência de assuntos e normas específicas para o tratamento do acervo acadêmico dentro da política da segurança da informação já instituída")</f>
        <v>Ausência de assuntos e normas específicas para o tratamento do acervo acadêmico dentro da política da segurança da informação já instituída</v>
      </c>
      <c r="B35" s="22">
        <f ca="1">COUNTIFS('Tabela completa'!$D$2:$D1000,A35,'Tabela completa'!$L$2:$L1000,"Alto")</f>
        <v>2</v>
      </c>
      <c r="C35" s="23"/>
      <c r="D35" s="26" t="str">
        <f ca="1">IFERROR(__xludf.DUMMYFUNCTION("""COMPUTED_VALUE"""),"Ampliação do acesso, inclusão e diversificação da oferta educacional")</f>
        <v>Ampliação do acesso, inclusão e diversificação da oferta educacional</v>
      </c>
      <c r="E35" s="22">
        <f ca="1">COUNTIFS('Tabela completa'!$F$2:$F1000,D35,'Tabela completa'!$L$2:$L1000,"Alto")</f>
        <v>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7">
      <c r="A36" s="25" t="str">
        <f ca="1">IFERROR(__xludf.DUMMYFUNCTION("""COMPUTED_VALUE"""),"Insuficiência de recursos e equipe especializada para garantir a gestão adequada do acervo acadêmico digital")</f>
        <v>Insuficiência de recursos e equipe especializada para garantir a gestão adequada do acervo acadêmico digital</v>
      </c>
      <c r="B36" s="22">
        <f ca="1">COUNTIFS('Tabela completa'!$D$2:$D1000,A36,'Tabela completa'!$L$2:$L1000,"Alto")</f>
        <v>3</v>
      </c>
      <c r="C36" s="23"/>
      <c r="D36" s="26" t="str">
        <f ca="1">IFERROR(__xludf.DUMMYFUNCTION("""COMPUTED_VALUE"""),"Governança, gestão por resultados e maturidade institucional")</f>
        <v>Governança, gestão por resultados e maturidade institucional</v>
      </c>
      <c r="E36" s="22">
        <f ca="1">COUNTIFS('Tabela completa'!$F$2:$F1000,D36,'Tabela completa'!$L$2:$L1000,"Alto")</f>
        <v>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9" t="s">
        <v>228</v>
      </c>
      <c r="B37" s="27">
        <f ca="1">SUM(B25:B36)</f>
        <v>30</v>
      </c>
      <c r="C37" s="20"/>
      <c r="D37" s="19" t="s">
        <v>228</v>
      </c>
      <c r="E37" s="27">
        <f ca="1">SUM(E25:E36)</f>
        <v>30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B1"/>
    <mergeCell ref="A15:B15"/>
    <mergeCell ref="A16:B23"/>
    <mergeCell ref="A25:E2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999"/>
  <sheetViews>
    <sheetView workbookViewId="0"/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</cols>
  <sheetData>
    <row r="1" spans="1:26" ht="37.5" customHeight="1">
      <c r="A1" s="28" t="s">
        <v>348</v>
      </c>
      <c r="B1" s="28" t="s">
        <v>349</v>
      </c>
      <c r="C1" s="28" t="s">
        <v>350</v>
      </c>
      <c r="D1" s="28" t="s">
        <v>321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90">
      <c r="A2" s="30" t="s">
        <v>40</v>
      </c>
      <c r="B2" s="31" t="s">
        <v>44</v>
      </c>
      <c r="C2" s="30" t="s">
        <v>57</v>
      </c>
      <c r="D2" s="30" t="s">
        <v>77</v>
      </c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90">
      <c r="A3" s="34" t="s">
        <v>81</v>
      </c>
      <c r="B3" s="35" t="s">
        <v>82</v>
      </c>
      <c r="C3" s="34" t="s">
        <v>87</v>
      </c>
      <c r="D3" s="34" t="s">
        <v>86</v>
      </c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08">
      <c r="A4" s="30" t="s">
        <v>101</v>
      </c>
      <c r="B4" s="31" t="s">
        <v>102</v>
      </c>
      <c r="C4" s="30" t="s">
        <v>57</v>
      </c>
      <c r="D4" s="30" t="s">
        <v>119</v>
      </c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93.75">
      <c r="A5" s="34" t="s">
        <v>108</v>
      </c>
      <c r="B5" s="35" t="s">
        <v>97</v>
      </c>
      <c r="C5" s="34" t="s">
        <v>45</v>
      </c>
      <c r="D5" s="34" t="s">
        <v>136</v>
      </c>
      <c r="E5" s="3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90">
      <c r="A6" s="30" t="s">
        <v>138</v>
      </c>
      <c r="B6" s="31" t="s">
        <v>139</v>
      </c>
      <c r="C6" s="30" t="s">
        <v>59</v>
      </c>
      <c r="D6" s="30" t="s">
        <v>149</v>
      </c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90">
      <c r="A7" s="34" t="s">
        <v>151</v>
      </c>
      <c r="B7" s="35" t="s">
        <v>152</v>
      </c>
      <c r="C7" s="34" t="s">
        <v>87</v>
      </c>
      <c r="D7" s="34" t="s">
        <v>136</v>
      </c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90">
      <c r="A8" s="34" t="s">
        <v>127</v>
      </c>
      <c r="B8" s="35" t="s">
        <v>118</v>
      </c>
      <c r="C8" s="34" t="s">
        <v>45</v>
      </c>
      <c r="D8" s="34" t="s">
        <v>176</v>
      </c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4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4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4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4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4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4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4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4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4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4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4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4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4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4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4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4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4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4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4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4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4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4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4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4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4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4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4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4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4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4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4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4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4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4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4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4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4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4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4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4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4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4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4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4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4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4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4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4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4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4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4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4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4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4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4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4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4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4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4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4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4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4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4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4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4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4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4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4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4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4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4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4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4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4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4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4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4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4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4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4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4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4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4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4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4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4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4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4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4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4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4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4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4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4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4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4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4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4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4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4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4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4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4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4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4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4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4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4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4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4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4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4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4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4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4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4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4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4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4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4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4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4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4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4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4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4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4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4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4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4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4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4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4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4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4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4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4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4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4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4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4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4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4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4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4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4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4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4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4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4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4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4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4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4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4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4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4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4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4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4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4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4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4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4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4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4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4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4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4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4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4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4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4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4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4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4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4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4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4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4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4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4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4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4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4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4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4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4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4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4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4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4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4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4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4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4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4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4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4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4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4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4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4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4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4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4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4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4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4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4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4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4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4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4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4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4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4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4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4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4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4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4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4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4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4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4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4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4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4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4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4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4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4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4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4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4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4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4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4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4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4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4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4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4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4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4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4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4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4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4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4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4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4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4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4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4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4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4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4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4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4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4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4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4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4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4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4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4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4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4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4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4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4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4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4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4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4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4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4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4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4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4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4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4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4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4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4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4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4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4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4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4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4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4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4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4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4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4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4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4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4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4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4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4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4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4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4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4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4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4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4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4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4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4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4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4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4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4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4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4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4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4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4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4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4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4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4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4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4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4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4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4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4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4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4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4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4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4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4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4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4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4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4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4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4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4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4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4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4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4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4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4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4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4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4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4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4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4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4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4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4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4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4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4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4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4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4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4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4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4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4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4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4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4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4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4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4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4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4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4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4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4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4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4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4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4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4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4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4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4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4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4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4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4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4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4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4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4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4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4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4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4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4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4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4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4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4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4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4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4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4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4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4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4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4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4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4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4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4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4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4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4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4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4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4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4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4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4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4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4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4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4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4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4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4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4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4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4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4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4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4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4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4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4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4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4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4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4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4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4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4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4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4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4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4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4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4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4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4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4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4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4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4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4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4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4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4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4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4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4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4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4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4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4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4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4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4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4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4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4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4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4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4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4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4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4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4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4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4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4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4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4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4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4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4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4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4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4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4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4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4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4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4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4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4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4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4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4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4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4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4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4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4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4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4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4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4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4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4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4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4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4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4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4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4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4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4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4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4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4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4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4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4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4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4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4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4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4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4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4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4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4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4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4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4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4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4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4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4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4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4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4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4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4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4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4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4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4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4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4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4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4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4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4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4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4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4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4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4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4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4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4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4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4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4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4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4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4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4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4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4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4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4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4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4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4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4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4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4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4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4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4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4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4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4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4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4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4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4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4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4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4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4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4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4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4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4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4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4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4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4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4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4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4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4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4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4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4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4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4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4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4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4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4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4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4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4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4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4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4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4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4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4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4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4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4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4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4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4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4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4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4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4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4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4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4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4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4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4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4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4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4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4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4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4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4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4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4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4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4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4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4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4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4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4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4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4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4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4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4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4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4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4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4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4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4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4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4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4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4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</sheetData>
  <pageMargins left="0.7" right="0.7" top="0.75" bottom="0.75" header="0" footer="0"/>
  <pageSetup paperSize="8" fitToHeight="0" pageOrder="overThenDown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workbookViewId="0"/>
  </sheetViews>
  <sheetFormatPr defaultColWidth="12.625" defaultRowHeight="15" customHeight="1"/>
  <cols>
    <col min="1" max="1" width="45" customWidth="1"/>
    <col min="2" max="2" width="90" customWidth="1"/>
    <col min="3" max="26" width="8.625" customWidth="1"/>
  </cols>
  <sheetData>
    <row r="1" spans="1:2" ht="30" customHeight="1">
      <c r="A1" s="7" t="s">
        <v>268</v>
      </c>
      <c r="B1" s="7" t="s">
        <v>270</v>
      </c>
    </row>
    <row r="2" spans="1:2" ht="28.5">
      <c r="A2" s="6" t="s">
        <v>271</v>
      </c>
      <c r="B2" s="17" t="s">
        <v>272</v>
      </c>
    </row>
    <row r="3" spans="1:2" ht="28.5">
      <c r="A3" s="6" t="s">
        <v>273</v>
      </c>
      <c r="B3" s="17" t="s">
        <v>274</v>
      </c>
    </row>
    <row r="4" spans="1:2">
      <c r="A4" s="6" t="s">
        <v>277</v>
      </c>
      <c r="B4" s="17" t="s">
        <v>279</v>
      </c>
    </row>
    <row r="5" spans="1:2">
      <c r="A5" s="6" t="s">
        <v>280</v>
      </c>
      <c r="B5" s="17" t="s">
        <v>281</v>
      </c>
    </row>
    <row r="6" spans="1:2" ht="28.5">
      <c r="A6" s="6" t="s">
        <v>283</v>
      </c>
      <c r="B6" s="17" t="s">
        <v>284</v>
      </c>
    </row>
    <row r="7" spans="1:2" ht="28.5">
      <c r="A7" s="6" t="s">
        <v>285</v>
      </c>
      <c r="B7" s="17" t="s">
        <v>286</v>
      </c>
    </row>
    <row r="8" spans="1:2" ht="99.75">
      <c r="A8" s="6" t="s">
        <v>12</v>
      </c>
      <c r="B8" s="17" t="s">
        <v>287</v>
      </c>
    </row>
    <row r="9" spans="1:2">
      <c r="A9" s="6" t="s">
        <v>288</v>
      </c>
      <c r="B9" s="17" t="s">
        <v>289</v>
      </c>
    </row>
    <row r="10" spans="1:2" ht="28.5">
      <c r="A10" s="6" t="s">
        <v>1</v>
      </c>
      <c r="B10" s="17" t="s">
        <v>290</v>
      </c>
    </row>
    <row r="11" spans="1:2">
      <c r="A11" s="6" t="s">
        <v>225</v>
      </c>
      <c r="B11" s="17" t="s">
        <v>291</v>
      </c>
    </row>
    <row r="12" spans="1:2">
      <c r="A12" s="6" t="s">
        <v>71</v>
      </c>
      <c r="B12" s="17" t="s">
        <v>293</v>
      </c>
    </row>
    <row r="13" spans="1:2" ht="71.25">
      <c r="A13" s="6" t="s">
        <v>294</v>
      </c>
      <c r="B13" s="17" t="s">
        <v>295</v>
      </c>
    </row>
    <row r="14" spans="1:2">
      <c r="A14" s="6" t="s">
        <v>296</v>
      </c>
      <c r="B14" s="17" t="s">
        <v>297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A1</vt:lpstr>
      <vt:lpstr>Tabela completa</vt:lpstr>
      <vt:lpstr>Núcleos estratégicos</vt:lpstr>
      <vt:lpstr>Síntese curadoria</vt:lpstr>
      <vt:lpstr>Síntese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2026-09-08T19:14:12Z</dcterms:modified>
</cp:coreProperties>
</file>