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wnloads\Planilhas de SWOT Cruzada Formatadas com Estrategias Propostas\"/>
    </mc:Choice>
  </mc:AlternateContent>
  <xr:revisionPtr revIDLastSave="0" documentId="13_ncr:1_{D122D5A4-148F-47B0-A19E-1CC23BA36D26}" xr6:coauthVersionLast="47" xr6:coauthVersionMax="47" xr10:uidLastSave="{00000000-0000-0000-0000-000000000000}"/>
  <bookViews>
    <workbookView xWindow="14325" yWindow="-16200" windowWidth="21270" windowHeight="4860" tabRatio="743" xr2:uid="{00000000-000D-0000-FFFF-FFFF00000000}"/>
  </bookViews>
  <sheets>
    <sheet name="SWOT - A1" sheetId="9" r:id="rId1"/>
    <sheet name="Tabela completa" sheetId="1" r:id="rId2"/>
    <sheet name="Núcleos estratégicos" sheetId="2" r:id="rId3"/>
    <sheet name="Núcleos estratégicos - bkup" sheetId="3" state="hidden" r:id="rId4"/>
    <sheet name="Síntese" sheetId="4" r:id="rId5"/>
    <sheet name="Síntese curadoria" sheetId="5" r:id="rId6"/>
    <sheet name="Estratégias Propostas" sheetId="8" r:id="rId7"/>
    <sheet name="Critérios metodológicos" sheetId="6" r:id="rId8"/>
  </sheets>
  <definedNames>
    <definedName name="_xlnm._FilterDatabase" localSheetId="3" hidden="1">'Núcleos estratégicos - bkup'!$G$1:$L$9</definedName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4" l="1"/>
  <c r="E36" i="4" s="1"/>
  <c r="A36" i="4"/>
  <c r="B36" i="4" s="1"/>
  <c r="D35" i="4"/>
  <c r="E35" i="4" s="1"/>
  <c r="A35" i="4"/>
  <c r="B35" i="4" s="1"/>
  <c r="D34" i="4"/>
  <c r="E34" i="4" s="1"/>
  <c r="A34" i="4"/>
  <c r="B34" i="4" s="1"/>
  <c r="D33" i="4"/>
  <c r="E33" i="4" s="1"/>
  <c r="A33" i="4"/>
  <c r="B33" i="4" s="1"/>
  <c r="D32" i="4"/>
  <c r="E32" i="4" s="1"/>
  <c r="A32" i="4"/>
  <c r="B32" i="4" s="1"/>
  <c r="D31" i="4"/>
  <c r="E31" i="4" s="1"/>
  <c r="A31" i="4"/>
  <c r="B31" i="4" s="1"/>
  <c r="D30" i="4"/>
  <c r="E30" i="4" s="1"/>
  <c r="A30" i="4"/>
  <c r="B30" i="4" s="1"/>
  <c r="D29" i="4"/>
  <c r="E29" i="4" s="1"/>
  <c r="A29" i="4"/>
  <c r="B29" i="4" s="1"/>
  <c r="D28" i="4"/>
  <c r="E28" i="4" s="1"/>
  <c r="A28" i="4"/>
  <c r="B28" i="4" s="1"/>
  <c r="D27" i="4"/>
  <c r="E27" i="4" s="1"/>
  <c r="A27" i="4"/>
  <c r="B27" i="4" s="1"/>
  <c r="D19" i="4"/>
  <c r="F19" i="4" s="1"/>
  <c r="D18" i="4"/>
  <c r="E18" i="4" s="1"/>
  <c r="D17" i="4"/>
  <c r="F17" i="4" s="1"/>
  <c r="D16" i="4"/>
  <c r="E16" i="4" s="1"/>
  <c r="D15" i="4"/>
  <c r="F15" i="4" s="1"/>
  <c r="D14" i="4"/>
  <c r="F14" i="4" s="1"/>
  <c r="D13" i="4"/>
  <c r="F13" i="4" s="1"/>
  <c r="B13" i="4"/>
  <c r="D12" i="4"/>
  <c r="F12" i="4" s="1"/>
  <c r="B12" i="4"/>
  <c r="B11" i="4"/>
  <c r="B10" i="4"/>
  <c r="E8" i="4"/>
  <c r="E7" i="4"/>
  <c r="E6" i="4"/>
  <c r="E5" i="4"/>
  <c r="E4" i="4"/>
  <c r="B4" i="4"/>
  <c r="E3" i="4"/>
  <c r="E2" i="4"/>
  <c r="E19" i="4" l="1"/>
  <c r="B37" i="4"/>
  <c r="E15" i="4"/>
  <c r="F16" i="4"/>
  <c r="E37" i="4"/>
  <c r="E13" i="4"/>
  <c r="F18" i="4"/>
  <c r="F20" i="4" s="1"/>
  <c r="E14" i="4"/>
  <c r="E12" i="4"/>
  <c r="E17" i="4"/>
  <c r="E20" i="4" l="1"/>
</calcChain>
</file>

<file path=xl/sharedStrings.xml><?xml version="1.0" encoding="utf-8"?>
<sst xmlns="http://schemas.openxmlformats.org/spreadsheetml/2006/main" count="2468" uniqueCount="385">
  <si>
    <t>Tema</t>
  </si>
  <si>
    <t>Núcleo estratégico preliminar</t>
  </si>
  <si>
    <t>Tipo de cruzamento</t>
  </si>
  <si>
    <t>Resultado esperado consolidado</t>
  </si>
  <si>
    <t>Cruzamento-âncora</t>
  </si>
  <si>
    <t>Código do Item interno cruzado</t>
  </si>
  <si>
    <t>Cruzamentos agregáveis</t>
  </si>
  <si>
    <t>Título do Item interno cruzado</t>
  </si>
  <si>
    <t>Tipos de cruzamento contemplados</t>
  </si>
  <si>
    <t>Código do Item externo cruzado</t>
  </si>
  <si>
    <t>Estratégia consolidada preliminar</t>
  </si>
  <si>
    <t>Título do Item externo cruzado</t>
  </si>
  <si>
    <t>Destino estratégico provável</t>
  </si>
  <si>
    <t>Justificativa do cruzamento</t>
  </si>
  <si>
    <t>Potencial para objetivo estratégico?</t>
  </si>
  <si>
    <t>Estratégia sugerida</t>
  </si>
  <si>
    <t>Temas transversais</t>
  </si>
  <si>
    <t>Ação estratégica sugerida</t>
  </si>
  <si>
    <t>Resultado ou impacto esperado</t>
  </si>
  <si>
    <t>Observação para curadoria da Comissão Executiva</t>
  </si>
  <si>
    <t>SWOT cruzada — Desenvolvimento Institucional — v2.0</t>
  </si>
  <si>
    <t>Decisão</t>
  </si>
  <si>
    <t>Tipo de resultado esperado</t>
  </si>
  <si>
    <t>Potencial estratégico</t>
  </si>
  <si>
    <t>Obeservações</t>
  </si>
  <si>
    <t>Motivo da classificação</t>
  </si>
  <si>
    <t>Destino estratégico</t>
  </si>
  <si>
    <t>Justificativa do destino estratégico</t>
  </si>
  <si>
    <t>Grau de Transversalidade</t>
  </si>
  <si>
    <t>Acesso, permanência, êxito e adequação da oferta</t>
  </si>
  <si>
    <t>Potencial de agregação em objetivo estratégico</t>
  </si>
  <si>
    <t>Ampliar a capacidade institucional de responder a vulnerabilidades sociais, mudanças de demanda e necessidades dos públicos atendidos.</t>
  </si>
  <si>
    <t>Núcleo estratégico</t>
  </si>
  <si>
    <t>di-forças-04 × ameaça-social-07a</t>
  </si>
  <si>
    <t>Papel no núcleo</t>
  </si>
  <si>
    <t>Quantidade</t>
  </si>
  <si>
    <t>di-forças-01 × oportunidade-social-10a; di-forças-04 × oportunidade-social-10a; di-fraquezas-01-08-12-a × oportunidade-social-10a; di-fraquezas-09-10-11-13-14-15-a × oportunidade-social-10a; di-forças-01 × ameaça-social-04a; di-forças-01 × ameaça-social-07a; di-forças-04 × ameaça-social-04a; di-forças-04 × ameaça-social-07a; di-fraquezas-01-08-12-a × ameaça-social-04a; di-fraquezas-01-08-12-a × ameaça-social-07a; di-fraquezas-09-10-11-13-14-15-a × ameaça-social-04a</t>
  </si>
  <si>
    <t>Desenvolvimento Institucional</t>
  </si>
  <si>
    <t>Força + Ameaça; Força + Oportunidade; Fraqueza + Ameaça; Fraqueza + Oportunidade</t>
  </si>
  <si>
    <t>Força + Oportunidade</t>
  </si>
  <si>
    <t>Integrar dados, planejamento e avaliação para orientar políticas de acesso, permanência, êxito e diversificação da oferta, buscando ampliar a capacidade institucional de responder a vulnerabilidades sociais, mudanças de demanda e necessidades dos públicos atendidos.</t>
  </si>
  <si>
    <t>di-forças-01</t>
  </si>
  <si>
    <t>1-objetivo estratégico</t>
  </si>
  <si>
    <t>Disponibilidade de dados e indicadores institucionais para uma gestão baseada em evidências</t>
  </si>
  <si>
    <t>Sim</t>
  </si>
  <si>
    <t>oportunidade-tecnológico-1a</t>
  </si>
  <si>
    <t>1- Relações Interpessoais e Qualidade de Vida; 2- Ensino; 3- Ensino a Distância; 5- Processos Seletivos; 7- Extensão; 11- Comunicação e Marketing</t>
  </si>
  <si>
    <t>Dados, transformação digital, IA e inovação educacional</t>
  </si>
  <si>
    <t>Núcleo de alta transversalidade; deve ser consolidado com os temas finalísticos para evitar duplicidade de objetivos.</t>
  </si>
  <si>
    <t>A força oferece base institucional para aproveitar a oportunidade, pois contribui diretamente para elevar a maturidade da gestão institucional, fortalecendo decisões orientadas por dados, gestão por resultados, transparência e prevenção de riscos. A relação é relevante para o PDI porque transforma uma capacidade já existente em vetor de governança institucional.</t>
  </si>
  <si>
    <t>Consolidar a governança de dados, os painéis gerenciais, os referenciais de riscos e as rotinas de decisão baseada em evidências, de modo a elevar a maturidade da gestão institucional, fortalecendo decisões orientadas por dados, gestão por resultados, transparência e prevenção de riscos.</t>
  </si>
  <si>
    <t>Consolidar a governança de dados, os painéis gerenciais, os referenciais de riscos e as rotinas de decisão baseada em evidências</t>
  </si>
  <si>
    <t>Elevar a maturidade da gestão institucional, fortalecendo decisões orientadas por dados, gestão por resultados, transparência e prevenção de riscos.</t>
  </si>
  <si>
    <t>governança institucional; maturidade de gestão; gestão de riscos; transparência e integridade</t>
  </si>
  <si>
    <t>Alto</t>
  </si>
  <si>
    <t>Relação direta, central e estruturante, com forte capacidade de gerar objetivo, programa, iniciativa ou risco estratégico para o PDI.</t>
  </si>
  <si>
    <t>Descartar</t>
  </si>
  <si>
    <t>O cruzamento aponta para resultado amplo e transversal relacionado a governança institucional orientada por dados, riscos e resultados, com densidade suficiente para subsidiar objetivo estratégico na etapa posterior.</t>
  </si>
  <si>
    <t>Cruzamento- âncora</t>
  </si>
  <si>
    <t>Governança institucional orientada por dados, riscos e resultados</t>
  </si>
  <si>
    <t>8- Administração e Orçamento; 10- Tecnologia da Informação; 11- Comunicação e Marketing</t>
  </si>
  <si>
    <t>di-forças-01 × oportunidade-tecnológico-1a</t>
  </si>
  <si>
    <t>Âncora</t>
  </si>
  <si>
    <t>di-forças-01 × oportunidade-tecnológico-1a; di-forças-01 × oportunidade-legal-17a; di-fraquezas-09-10-11-13-14-15-a × oportunidade-tecnológico-1a; di-fraquezas-09-10-11-13-14-15-a × oportunidade-político-7a; di-fraquezas-09-10-11-13-14-15-a × oportunidade-legal-17a; di-forças-01 × ameaça-econômico-02; di-fraquezas-09-10-11-13-14-15-a × ameaça-econômico-02; di-fraquezas-09-10-11-13-14-15-a × ameaça-político-01a; di-fraquezas-09-10-11-13-14-15-a × ameaça-social-07a</t>
  </si>
  <si>
    <t>Consolidar a governança de dados, os painéis gerenciais, os referenciais de riscos e as rotinas de decisão baseada em evidências, buscando elevar a maturidade da gestão institucional, fortalecendo decisões orientadas por dados, gestão por resultados, transparência e prevenção de riscos.</t>
  </si>
  <si>
    <t>oportunidade-econômico-05a</t>
  </si>
  <si>
    <t>Núcleo central para integração entre dados, riscos, resultados e transparência; recomenda-se avaliar articulação com TI e Administração e Orçamento.</t>
  </si>
  <si>
    <t>Observações</t>
  </si>
  <si>
    <t>Articulação com o setor produtivo, arranjos locais e desenvolvimento regional</t>
  </si>
  <si>
    <t>Manter</t>
  </si>
  <si>
    <t>Estrtatégia consolidada final</t>
  </si>
  <si>
    <t>A força oferece base institucional para aproveitar a oportunidade, pois contribui diretamente para fortalecer a presença institucional nos territórios, ampliando legitimidade, cooperação, captação de apoio e impacto regional. A relação é relevante para o PDI porque transforma uma capacidade já existente em vetor de articulação territorial.</t>
  </si>
  <si>
    <t>Planejamento, monitoramento e avaliação institucional do PDI</t>
  </si>
  <si>
    <t>Estratégia Alternativa</t>
  </si>
  <si>
    <t>Aumentar a efetividade do planejamento estratégico, assegurando alinhamento entre prioridades, execução, avaliação e melhoria contínua.</t>
  </si>
  <si>
    <t>Estruturar modelo institucional de articulação territorial, cooperação com governos, setor produtivo e atores regionais, de modo a fortalecer a presença institucional nos territórios, ampliando legitimidade, cooperação, captação de apoio e impacto regional.</t>
  </si>
  <si>
    <t>di-forças-04 × oportunidade-legal-17a</t>
  </si>
  <si>
    <t>Estruturar modelo institucional de articulação territorial, cooperação com governos, setor produtivo e atores regionais</t>
  </si>
  <si>
    <t>di-forças-04 × oportunidade-tecnológico-1a; di-forças-04 × oportunidade-legal-17a; di-fraquezas-01-08-12-a × oportunidade-tecnológico-1a; di-fraquezas-01-08-12-a × oportunidade-político-7a; di-fraquezas-01-08-12-a × oportunidade-legal-17a; di-forças-04 × ameaça-econômico-02; di-fraquezas-01-08-12-a × ameaça-econômico-02; di-fraquezas-01-08-12-a × ameaça-político-01a</t>
  </si>
  <si>
    <t>Fortalecer a presença institucional nos territórios, ampliando legitimidade, cooperação, captação de apoio e impacto regional.</t>
  </si>
  <si>
    <t>Tema analisado</t>
  </si>
  <si>
    <t>articulação territorial; imagem e legitimidade institucional; efetividade institucional</t>
  </si>
  <si>
    <t>Médio</t>
  </si>
  <si>
    <t>Aprimorar o ciclo de planejamento, monitoramento e avaliação do PDI, com responsabilização institucional, indicadores consistentes e devolutivas avaliativas, buscando aumentar a efetividade do planejamento estratégico, assegurando alinhamento entre prioridades, execução, avaliação e melhoria contínua.</t>
  </si>
  <si>
    <t>Relação pertinente e específica, com contribuição estratégica relevante, embora dependente de agregação, escopo mais delimitado ou menor centralidade.</t>
  </si>
  <si>
    <t>2-iniciativa estratégica</t>
  </si>
  <si>
    <t>2- Ensino; 6- Pesquisa, Pós-graduação e Inovação; 7- Extensão; 8- Administração e Orçamento; 10- Tecnologia da Informação</t>
  </si>
  <si>
    <t>O cruzamento demanda ação estruturante e articulada para viabilizar articulação territorial, políticas públicas e desenvolvimento regional, mas ainda depende de detalhamento em iniciativas.</t>
  </si>
  <si>
    <t>Parcial</t>
  </si>
  <si>
    <t>Núcleo com forte relação com o ciclo de gestão do PDI; deve ser tratado como eixo estruturante e não apenas como rotina de monitoramento.</t>
  </si>
  <si>
    <t>2- Ensino; 6- Pesquisa, Pós-graduação e Inovação; 7- Extensão; 11- Comunicação e Marketing</t>
  </si>
  <si>
    <t>Eficiência administrativa, processos e estrutura organizacional</t>
  </si>
  <si>
    <t>Articulação territorial, políticas públicas e desenvolvimento regional</t>
  </si>
  <si>
    <t>Ampliar a eficiência administrativa, reduzir retrabalho e fortalecer a execução integrada das políticas institucionais.</t>
  </si>
  <si>
    <t>Complementar</t>
  </si>
  <si>
    <t>di-fraquezas-03-04-05-a × oportunidade-legal-17a</t>
  </si>
  <si>
    <t>di-fraquezas-03-04-05-a × oportunidade-tecnológico-1a; di-fraquezas-03-04-05-a × oportunidade-econômico-05a; di-fraquezas-03-04-05-a × oportunidade-político-7a; di-fraquezas-03-04-05-a × oportunidade-legal-17a; di-fraquezas-02 × oportunidade-tecnológico-1a; di-fraquezas-02 × oportunidade-econômico-05a; di-fraquezas-02 × oportunidade-político-7a; di-fraquezas-02 × oportunidade-social-10a; di-fraquezas-02 × oportunidade-legal-17a; di-fraquezas-03-04-05-a × ameaça-econômico-02; di-fraquezas-03-04-05-a × ameaça-político-01a; di-fraquezas-03-04-05-a × ameaça-social-07a; di-fraquezas-02 × ameaça-econômico-02; di-fraquezas-02 × ameaça-político-01a; di-fraquezas-02 × ameaça-social-07a</t>
  </si>
  <si>
    <t>Fraqueza + Ameaça; Fraqueza + Oportunidade</t>
  </si>
  <si>
    <t>Revisar normativos, padronizar estruturas, redesenhar processos críticos e explicitar responsabilidades entre Reitoria e campi, buscando ampliar a eficiência administrativa, reduzir retrabalho e fortalecer a execução integrada das políticas institucionais.</t>
  </si>
  <si>
    <t>oportunidade-político-7a</t>
  </si>
  <si>
    <t>Políticas públicas, articulação governamental e fortalecimento da EPT</t>
  </si>
  <si>
    <t>Total de cruzamentos</t>
  </si>
  <si>
    <t>Transversal</t>
  </si>
  <si>
    <t>8- Administração e Orçamento; 10- Tecnologia da Informação</t>
  </si>
  <si>
    <t>Núcleo relevante para eficiência administrativa; a curadoria deve evitar que a discussão fique restrita a organogramas e cargos.</t>
  </si>
  <si>
    <t>Iniciativa estratégica</t>
  </si>
  <si>
    <t>Sustentabilidade institucional e resiliência orçamentária</t>
  </si>
  <si>
    <t>Reduzir vulnerabilidades ambientais e orçamentárias, ampliando eficiência no uso de recursos e sustentabilidade das unidades.</t>
  </si>
  <si>
    <t>di-forças-03 × oportunidade-legal-17a</t>
  </si>
  <si>
    <t>3-diretriz temática</t>
  </si>
  <si>
    <r>
      <rPr>
        <sz val="11"/>
        <color theme="1"/>
        <rFont val="Carlito"/>
      </rPr>
      <t xml:space="preserve">Integrar dados, planejamento e avaliação para orientar políticas de acesso, permanência, êxito e diversificação da oferta, buscando ampliar a capacidade institucional de responder a vulnerabilidades sociais, mudanças de demanda e necessidades dos públicos atendidos.
</t>
    </r>
    <r>
      <rPr>
        <b/>
        <sz val="11"/>
        <color rgb="FFFF0000"/>
        <rFont val="Carlito"/>
      </rPr>
      <t>(TRANSVERSAL)</t>
    </r>
  </si>
  <si>
    <t>di-forças-03 × oportunidade-tecnológico-1a; di-forças-03 × oportunidade-econômico-05a; di-forças-03 × oportunidade-político-7a; di-forças-03 × oportunidade-legal-17a; di-fraquezas-06-07-a × oportunidade-tecnológico-1a; di-fraquezas-06-07-a × oportunidade-econômico-05a; di-fraquezas-06-07-a × oportunidade-político-7a; di-fraquezas-06-07-a × oportunidade-legal-17a; di-forças-03 × ameaça-econômico-02; di-fraquezas-06-07-a × ameaça-econômico-02; di-fraquezas-06-07-a × ameaça-social-07a</t>
  </si>
  <si>
    <t>Institucionalizar a governança da sustentabilidade, com política ambiental, metas de eficiência e integração da sustentabilidade ao planejamento, buscando reduzir vulnerabilidades ambientais e orçamentárias, ampliando eficiência no uso de recursos e sustentabilidade das unidades.</t>
  </si>
  <si>
    <t>5-programa institucional</t>
  </si>
  <si>
    <t>8- Administração e Orçamento; 12- Infraestrutura</t>
  </si>
  <si>
    <t>Núcleo com potencial de programa institucional, conectando sustentabilidade, eficiência energética e proteção contra restrição orçamentária.</t>
  </si>
  <si>
    <t>oportunidade-social-10a</t>
  </si>
  <si>
    <t>di-forças-04 × oportunidade-político-7a</t>
  </si>
  <si>
    <t>Ampliação do acesso, inclusão e diversificação da oferta educacional</t>
  </si>
  <si>
    <t>di-forças-01 × oportunidade-econômico-05a; di-forças-01 × oportunidade-político-7a; di-forças-04 × oportunidade-econômico-05a; di-forças-04 × oportunidade-político-7a; di-fraquezas-01-08-12-a × oportunidade-econômico-05a; di-fraquezas-09-10-11-13-14-15-a × oportunidade-econômico-05a; di-forças-01 × ameaça-político-01a; di-forças-04 × ameaça-político-01a</t>
  </si>
  <si>
    <t>Força + Ameaça; Força + Oportunidade; Fraqueza + Oportunidade</t>
  </si>
  <si>
    <t>Controle de rigor - 
Alto (máx)</t>
  </si>
  <si>
    <t>A força oferece base institucional para aproveitar a oportunidade, pois contribui diretamente para ampliar a capacidade institucional de responder a vulnerabilidades sociais, mudanças de demanda e necessidades dos públicos atendidos. A relação é relevante para o PDI porque transforma uma capacidade já existente em vetor de acesso, permanência e êxito.</t>
  </si>
  <si>
    <t>Estruturar modelo institucional de articulação territorial, cooperação com governos, setor produtivo e atores regionais, buscando fortalecer a presença institucional nos territórios, ampliando legitimidade, cooperação, captação de apoio e impacto regional.</t>
  </si>
  <si>
    <t>Integrar dados, planejamento e avaliação para orientar políticas de acesso, permanência, êxito e diversificação da oferta, de modo a ampliar a capacidade institucional de responder a vulnerabilidades sociais, mudanças de demanda e necessidades dos públicos atendidos.</t>
  </si>
  <si>
    <t>Integrar dados, planejamento e avaliação para orientar políticas de acesso, permanência, êxito e diversificação da oferta</t>
  </si>
  <si>
    <t>Núcleo importante para legitimidade territorial; precisa ser articulado com Ensino, Extensão, Pesquisa e Comunicação.</t>
  </si>
  <si>
    <t>acesso, permanência e êxito; efetividade institucional; imagem e legitimidade institucional</t>
  </si>
  <si>
    <t>Ajustar</t>
  </si>
  <si>
    <t>4-plano setorial</t>
  </si>
  <si>
    <t>Marcar como transversal</t>
  </si>
  <si>
    <t>Substituir o verbo "Consolidar" uma vez que ainda estamos muito incipientes na governança de dados</t>
  </si>
  <si>
    <t>O cruzamento aponta para resultado amplo e transversal relacionado a acesso, permanência, êxito e adequação da oferta, com densidade suficiente para subsidiar objetivo estratégico na etapa posterior.</t>
  </si>
  <si>
    <t>Baixo</t>
  </si>
  <si>
    <r>
      <rPr>
        <b/>
        <sz val="11"/>
        <color rgb="FF222438"/>
        <rFont val="Carlito"/>
      </rPr>
      <t xml:space="preserve">INSTITUIR </t>
    </r>
    <r>
      <rPr>
        <sz val="11"/>
        <color rgb="FF222438"/>
        <rFont val="Carlito"/>
      </rPr>
      <t>a governança de dados, os painéis gerenciais, a gestão de riscos e as rotinas de decisão baseada em evidências, buscando elevar a maturidade da gestão institucional, fortalecendo decisões orientadas por dados, gestão por resultados, transparência e prevenção de riscos.</t>
    </r>
  </si>
  <si>
    <t>oportunidade-legal-17a</t>
  </si>
  <si>
    <t>Governança, gestão por resultados e maturidade institucional</t>
  </si>
  <si>
    <t>Controle de rigor - 
Baixo + Não recomendado (min)</t>
  </si>
  <si>
    <t xml:space="preserve">Incluir mecanismos de responsabilidades para cada unidade dentro do planejamento. </t>
  </si>
  <si>
    <r>
      <rPr>
        <sz val="11"/>
        <color rgb="FF222438"/>
        <rFont val="Carlito"/>
      </rPr>
      <t xml:space="preserve">Aprimorar o ciclo de planejamento, monitoramento e avaliação do PDI, com responsabilização institucional, indicadores consistentes, devolutivas avaliativas </t>
    </r>
    <r>
      <rPr>
        <b/>
        <sz val="11"/>
        <color rgb="FF222438"/>
        <rFont val="Carlito"/>
      </rPr>
      <t>E CORRESPONSABILIDADE DOS CAMPI PELAS METAS INSTITUCIONAIS</t>
    </r>
    <r>
      <rPr>
        <sz val="11"/>
        <color rgb="FF222438"/>
        <rFont val="Carlito"/>
      </rPr>
      <t>, buscando aumentar a efetividade do planejamento estratégico, assegurando alinhamento entre prioridades, execução, avaliação e melhoria contínua.</t>
    </r>
  </si>
  <si>
    <t>di-forças-02</t>
  </si>
  <si>
    <t>Processos eleitorais digitais, transparentes e auditáveis</t>
  </si>
  <si>
    <t>Não se aplica</t>
  </si>
  <si>
    <t>Integridade, segurança jurídica e confiança institucional</t>
  </si>
  <si>
    <t>Proteger a regularidade administrativa, a confiança institucional e a segurança jurídica das decisões estratégicas.</t>
  </si>
  <si>
    <t>6-risco institucional</t>
  </si>
  <si>
    <t xml:space="preserve">... "padronizar estruturas organizacionais"
- Converter em programa. </t>
  </si>
  <si>
    <t>Há alguma relação possível entre 'Processos eleitorais digitais, transparentes e auditáveis' e 'Dados, transformação digital, IA e inovação educacional', mas ela é indireta, secundária ou predominantemente operacional para o tema.</t>
  </si>
  <si>
    <r>
      <rPr>
        <sz val="11"/>
        <color theme="1"/>
        <rFont val="Carlito"/>
      </rPr>
      <t xml:space="preserve">Revisar normativos, padronizar estruturas </t>
    </r>
    <r>
      <rPr>
        <b/>
        <sz val="11"/>
        <color theme="1"/>
        <rFont val="Carlito"/>
      </rPr>
      <t>ORGANIZACIONAIS</t>
    </r>
    <r>
      <rPr>
        <sz val="11"/>
        <color theme="1"/>
        <rFont val="Carlito"/>
      </rPr>
      <t>, redesenhar processos críticos e explicitar responsabilidades entre Reitoria e campi, buscando ampliar a eficiência administrativa, reduzir retrabalho e fortalecer a execução integrada das políticas institucionais.</t>
    </r>
  </si>
  <si>
    <r>
      <rPr>
        <sz val="11"/>
        <color rgb="FF222438"/>
        <rFont val="Carlito"/>
      </rPr>
      <t xml:space="preserve">Proposta que tenta contemplar melhor a </t>
    </r>
    <r>
      <rPr>
        <b/>
        <sz val="11"/>
        <color rgb="FFFF0000"/>
        <rFont val="Carlito"/>
      </rPr>
      <t>gestão de processos incipiente</t>
    </r>
    <r>
      <rPr>
        <sz val="11"/>
        <color rgb="FF222438"/>
        <rFont val="Carlito"/>
      </rPr>
      <t xml:space="preserve">:
Aprimorar a organização e a gestão institucional, por meio da padronização das estruturas organizacionais, da revisão dos normativos, da clara definição das responsabilidades entre a Reitoria e os campi e da institucionalização da gestão de processos, com governança e metodologia próprias. Mapear, simplificar, padronizar, controlar, digitalizar e automatizar os processos críticos, integrando-os ao PDI, ao PGD, à gestão de riscos, aos controles internos, ao programa de integridade, ao dimensionamento da força de trabalho e ao monitoramento dos resultados, visando ampliar a eficiência administrativa, reduzir retrabalho, racionalizar recursos, preservar a continuidade dos serviços essenciais e fortalecer a execução integrada das políticas institucionais.
</t>
    </r>
    <r>
      <rPr>
        <b/>
        <sz val="11"/>
        <color rgb="FF0000FF"/>
        <rFont val="Carlito"/>
      </rPr>
      <t>Destino Estratégico</t>
    </r>
    <r>
      <rPr>
        <sz val="11"/>
        <color rgb="FF222438"/>
        <rFont val="Carlito"/>
      </rPr>
      <t xml:space="preserve">: 1-objetivo estratégico;
</t>
    </r>
    <r>
      <rPr>
        <b/>
        <sz val="11"/>
        <color rgb="FF0000FF"/>
        <rFont val="Carlito"/>
      </rPr>
      <t>Resultado Esperado</t>
    </r>
    <r>
      <rPr>
        <sz val="11"/>
        <color rgb="FF222438"/>
        <rFont val="Carlito"/>
      </rPr>
      <t>: Aprimorar a organização e a gestão institucional, promovendo estruturas organizacionais mais coerentes e padronizadas, responsabilidades claramente definidas entre a Reitoria e os campi e processos mapeados e integrados, eficientes e orientados a resultados, de modo a fortalecer a coordenação institucional, otimizar recursos e ampliar a efetividade das políticas e dos serviços prestados.</t>
    </r>
  </si>
  <si>
    <t>di-forças-08 × oportunidade-legal-17a</t>
  </si>
  <si>
    <t>di-forças-08 × oportunidade-tecnológico-1a; di-forças-08 × oportunidade-político-7a; di-forças-08 × oportunidade-legal-17a; di-forças-08 × ameaça-econômico-02; di-forças-08 × ameaça-político-01a; di-forças-08 × ameaça-social-07a</t>
  </si>
  <si>
    <t>Força + Ameaça; Força + Oportunidade</t>
  </si>
  <si>
    <t>Fortalecer a atuação articulada da integridade, auditoria, corregedoria, procuradoria e controles internos em agendas preventivas e orientativas, buscando proteger a regularidade administrativa, a confiança institucional e a segurança jurídica das decisões estratégicas.</t>
  </si>
  <si>
    <t>8- Administração e Orçamento; 11- Comunicação e Marketing</t>
  </si>
  <si>
    <t>Núcleo de proteção institucional; recomenda-se separar medidas preventivas de integridade de ações meramente conformistas.</t>
  </si>
  <si>
    <t xml:space="preserve">Incluir perspectiva social. </t>
  </si>
  <si>
    <t>Programa Institucional</t>
  </si>
  <si>
    <t>Institucionalizar a governança da sustentabilidade, com política socioambiental, metas de eficiência e integração das dimensões ambiental, social e econômica ao planejamento, buscando reduzir vulnerabilidades ambientais, sociais e orçamentárias, ampliar a eficiência no uso dos recursos e fortalecer a sustentabilidade das unidades e a responsabilidade social institucional.</t>
  </si>
  <si>
    <t>Não recomendado</t>
  </si>
  <si>
    <t>Capacidade institucional, pessoas e continuidade das entregas</t>
  </si>
  <si>
    <t>A relação entre 'Processos eleitorais digitais, transparentes e auditáveis' e 'Articulação com o setor produtivo, arranjos locais e desenvolvimento regional' é artificial ou excessivamente indireta para gerar estratégia útil no PDI.</t>
  </si>
  <si>
    <t>Preservar a capacidade de execução institucional diante de limitações de pessoal, funções, carreira e pressões sobre as equipes.</t>
  </si>
  <si>
    <t>di-fraquezas-01-08-12-a × ameaça-legal-18</t>
  </si>
  <si>
    <t>di-forças-01 × ameaça-legal-18; di-forças-04 × ameaça-legal-18; di-forças-08 × ameaça-legal-18; di-fraquezas-01-08-12-a × ameaça-legal-18; di-fraquezas-03-04-05-a × ameaça-legal-18; di-fraquezas-09-10-11-13-14-15-a × ameaça-legal-18; di-fraquezas-02 × ameaça-legal-18</t>
  </si>
  <si>
    <t>Força + Ameaça; Fraqueza + Ameaça</t>
  </si>
  <si>
    <t>Aprimorar o dimensionamento, a alocação da força de trabalho, a priorização de entregas e a continuidade dos serviços críticos, buscando preservar a capacidade de execução institucional diante de limitações de pessoal, funções, carreira e pressões sobre as equipes.</t>
  </si>
  <si>
    <t>1- Relações Interpessoais e Qualidade de Vida; 8- Administração e Orçamento; 10- Tecnologia da Informação</t>
  </si>
  <si>
    <t>Núcleo crítico para continuidade das entregas; pode se converter em risco estratégico ou em agenda transversal de capacidade institucional.</t>
  </si>
  <si>
    <t xml:space="preserve">Converter em programa. </t>
  </si>
  <si>
    <r>
      <rPr>
        <sz val="11"/>
        <color theme="1"/>
        <rFont val="Carlito"/>
      </rPr>
      <t xml:space="preserve">Estruturar modelo institucional de articulação territorial, cooperação com governos, setor produtivo e atores regionais, buscando fortalecer a presença institucional nos territórios, ampliando legitimidade, cooperação, captação de apoio e impacto regional.
</t>
    </r>
    <r>
      <rPr>
        <b/>
        <sz val="11"/>
        <color rgb="FFFF0000"/>
        <rFont val="Carlito"/>
      </rPr>
      <t>(TRANSVERSAL)</t>
    </r>
  </si>
  <si>
    <t>Há alguma relação possível entre 'Processos eleitorais digitais, transparentes e auditáveis' e 'Políticas públicas, articulação governamental e fortalecimento da EPT', mas ela é indireta, secundária ou predominantemente operacional para o tema.</t>
  </si>
  <si>
    <t>Incluir OUVIDORIA e "buscando AUMENTAR  e proteger O VALOR ORGANIZACIONAL"</t>
  </si>
  <si>
    <r>
      <rPr>
        <sz val="11"/>
        <color rgb="FF222438"/>
        <rFont val="Carlito"/>
      </rPr>
      <t>Fortalecer a atuação articulada da integridade, auditoria, corregedoria</t>
    </r>
    <r>
      <rPr>
        <b/>
        <sz val="11"/>
        <color rgb="FF222438"/>
        <rFont val="Carlito"/>
      </rPr>
      <t xml:space="preserve">, OUVIDORIA, </t>
    </r>
    <r>
      <rPr>
        <sz val="11"/>
        <color rgb="FF222438"/>
        <rFont val="Carlito"/>
      </rPr>
      <t xml:space="preserve">procuradoria e controles internos em agendas preventivas e orientativas, buscando </t>
    </r>
    <r>
      <rPr>
        <b/>
        <sz val="11"/>
        <color rgb="FF222438"/>
        <rFont val="Carlito"/>
      </rPr>
      <t xml:space="preserve">AUMENTAR </t>
    </r>
    <r>
      <rPr>
        <sz val="11"/>
        <color rgb="FF222438"/>
        <rFont val="Carlito"/>
      </rPr>
      <t xml:space="preserve"> e proteger </t>
    </r>
    <r>
      <rPr>
        <b/>
        <sz val="11"/>
        <color rgb="FF222438"/>
        <rFont val="Carlito"/>
      </rPr>
      <t xml:space="preserve">O VALOR ORGANIZACIONAL, </t>
    </r>
    <r>
      <rPr>
        <sz val="11"/>
        <color rgb="FF222438"/>
        <rFont val="Carlito"/>
      </rPr>
      <t>a regularidade administrativa, a confiança institucional e a segurança jurídica das decisões estratégicas.</t>
    </r>
  </si>
  <si>
    <t>"Instituir o dimensionamento" e "aprimorar a alocação ...)</t>
  </si>
  <si>
    <t>Há alguma relação possível entre 'Processos eleitorais digitais, transparentes e auditáveis' e 'Ampliação do acesso, inclusão e diversificação da oferta educacional', mas ela é indireta, secundária ou predominantemente operacional para o tema.</t>
  </si>
  <si>
    <r>
      <rPr>
        <b/>
        <sz val="11"/>
        <color theme="1"/>
        <rFont val="Carlito"/>
      </rPr>
      <t xml:space="preserve">INSTITUIR </t>
    </r>
    <r>
      <rPr>
        <sz val="11"/>
        <color theme="1"/>
        <rFont val="Carlito"/>
      </rPr>
      <t xml:space="preserve">o dimensionamento, </t>
    </r>
    <r>
      <rPr>
        <b/>
        <sz val="11"/>
        <color theme="1"/>
        <rFont val="Carlito"/>
      </rPr>
      <t>APRIMORAR</t>
    </r>
    <r>
      <rPr>
        <sz val="11"/>
        <color theme="1"/>
        <rFont val="Carlito"/>
      </rPr>
      <t xml:space="preserve"> a alocação da força de trabalho, a priorização de entregas e a continuidade dos serviços críticos, buscando preservar a capacidade de execução institucional diante de limitações de pessoal, funções, carreira e pressões sobre as equipes. </t>
    </r>
    <r>
      <rPr>
        <b/>
        <sz val="11"/>
        <color rgb="FFFF0000"/>
        <rFont val="Carlito"/>
      </rPr>
      <t>(TRANSVERSAL)</t>
    </r>
  </si>
  <si>
    <t>Qtde "Alto"</t>
  </si>
  <si>
    <t>Há alguma relação possível entre 'Processos eleitorais digitais, transparentes e auditáveis' e 'Governança, gestão por resultados e maturidade institucional', mas ela é indireta, secundária ou predominantemente operacional para o tema.</t>
  </si>
  <si>
    <t>di-forças-03</t>
  </si>
  <si>
    <t>Potencial para o aproveitamento de recursos para impulsionamento da sustentabilidade</t>
  </si>
  <si>
    <t>A força 'Potencial para o aproveitamento de recursos para impulsionamento da sustentabilidade' oferece base institucional para aproveitar a oportunidade 'Dados, transformação digital, IA e inovação educacional', pois contribui diretamente para reduzir vulnerabilidades ambientais e orçamentárias, ampliando eficiência no uso de recursos e sustentabilidade das unidades. A relação é relevante para o PDI porque transforma uma capacidade já existente em vetor de sustentabilidade.</t>
  </si>
  <si>
    <t>Institucionalizar a governança da sustentabilidade, com política ambiental, metas de eficiência e integração da sustentabilidade ao planejamento, de modo a reduzir vulnerabilidades ambientais e orçamentárias, ampliando eficiência no uso de recursos e sustentabilidade das unidades.</t>
  </si>
  <si>
    <t>Institucionalizar a governança da sustentabilidade, com política ambiental, metas de eficiência e integração da sustentabilidade ao planejamento</t>
  </si>
  <si>
    <t>sustentabilidade; eficiência administrativa; capacidade de execução</t>
  </si>
  <si>
    <t>O cruzamento requer arranjo institucional continuado, com governança própria, para sustentar sustentabilidade institucional e resiliência orçamentária.</t>
  </si>
  <si>
    <t>ok</t>
  </si>
  <si>
    <t>A força 'Potencial para o aproveitamento de recursos para impulsionamento da sustentabilidade' oferece base institucional para aproveitar a oportunidade 'Articulação com o setor produtivo, arranjos locais e desenvolvimento regional', pois contribui diretamente para reduzir vulnerabilidades ambientais e orçamentárias, ampliando eficiência no uso de recursos e sustentabilidade das unidades. A relação é relevante para o PDI porque transforma uma capacidade já existente em vetor de sustentabilidade.</t>
  </si>
  <si>
    <t>A força 'Potencial para o aproveitamento de recursos para impulsionamento da sustentabilidade' oferece base institucional para aproveitar a oportunidade 'Políticas públicas, articulação governamental e fortalecimento da EPT', pois contribui diretamente para reduzir vulnerabilidades ambientais e orçamentárias, ampliando eficiência no uso de recursos e sustentabilidade das unidades. A relação é relevante para o PDI porque transforma uma capacidade já existente em vetor de sustentabilidade.</t>
  </si>
  <si>
    <t>Síntese analítica</t>
  </si>
  <si>
    <t>Há alguma relação possível entre 'Potencial para o aproveitamento de recursos para impulsionamento da sustentabilidade' e 'Ampliação do acesso, inclusão e diversificação da oferta educacional', mas ela é indireta, secundária ou predominantemente operacional para o tema.</t>
  </si>
  <si>
    <t>A análise do tema Desenvolvimento Institucional indica maior densidade estratégica nos cruzamentos associados à governança orientada por dados, ao ciclo de planejamento e monitoramento do PDI, à gestão de riscos e integridade, à eficiência administrativa e à capacidade institucional de execução. Os cruzamentos de Fraqueza + Ameaça e Fraqueza + Oportunidade foram particularmente relevantes, pois evidenciam fragilidades que podem comprometer oportunidades externas e ampliar riscos relacionados a orçamento, articulação político-institucional, permanência discente, imagem institucional e provimento de pessoal. O principal cuidado metodológico é evitar transformar cruzamentos isolados em objetivos prontos, priorizando a curadoria por núcleos estratégicos agregadores.</t>
  </si>
  <si>
    <t>A força 'Potencial para o aproveitamento de recursos para impulsionamento da sustentabilidade' oferece base institucional para aproveitar a oportunidade 'Governança, gestão por resultados e maturidade institucional', pois contribui diretamente para reduzir vulnerabilidades ambientais e orçamentárias, ampliando eficiência no uso de recursos e sustentabilidade das unidades. A relação é relevante para o PDI porque transforma uma capacidade já existente em vetor de sustentabilidade.</t>
  </si>
  <si>
    <t>di-forças-04</t>
  </si>
  <si>
    <t>Amadurecimento progressivo na elaboração do planejamento estratégico</t>
  </si>
  <si>
    <t>A força 'Amadurecimento progressivo na elaboração do planejamento estratégico' oferece base institucional para aproveitar a oportunidade 'Dados, transformação digital, IA e inovação educacional', pois contribui diretamente para aumentar a efetividade do planejamento estratégico, assegurando alinhamento entre prioridades, execução, avaliação e melhoria contínua. A relação é relevante para o PDI porque transforma uma capacidade já existente em vetor de maturidade de gestão.</t>
  </si>
  <si>
    <t>Aprimorar o ciclo de planejamento, monitoramento e avaliação do PDI, com responsabilização institucional, indicadores consistentes e devolutivas avaliativas, de modo a aumentar a efetividade do planejamento estratégico, assegurando alinhamento entre prioridades, execução, avaliação e melhoria contínua.</t>
  </si>
  <si>
    <t>Aprimorar o ciclo de planejamento, monitoramento e avaliação do PDI, com responsabilização institucional, indicadores consistentes e devolutivas avaliativas</t>
  </si>
  <si>
    <t>maturidade de gestão; efetividade institucional; integração sistêmica</t>
  </si>
  <si>
    <t>O cruzamento aponta para resultado amplo e transversal relacionado a planejamento, monitoramento e avaliação institucional do pdi, com densidade suficiente para subsidiar objetivo estratégico na etapa posterior.</t>
  </si>
  <si>
    <t>A força 'Amadurecimento progressivo na elaboração do planejamento estratégico' oferece base institucional para aproveitar a oportunidade 'Articulação com o setor produtivo, arranjos locais e desenvolvimento regional', pois contribui diretamente para fortalecer a presença institucional nos territórios, ampliando legitimidade, cooperação, captação de apoio e impacto regional. A relação é relevante para o PDI porque transforma uma capacidade já existente em vetor de articulação territorial.</t>
  </si>
  <si>
    <t>Síntese para curadoria da Comissão Executiva</t>
  </si>
  <si>
    <t>A força 'Amadurecimento progressivo na elaboração do planejamento estratégico' oferece base institucional para aproveitar a oportunidade 'Políticas públicas, articulação governamental e fortalecimento da EPT', pois contribui diretamente para fortalecer a presença institucional nos territórios, ampliando legitimidade, cooperação, captação de apoio e impacto regional. A relação é relevante para o PDI porque transforma uma capacidade já existente em vetor de articulação territorial.</t>
  </si>
  <si>
    <t>Núcleos com maior potencial para objetivos estratégicos</t>
  </si>
  <si>
    <r>
      <rPr>
        <sz val="11"/>
        <color rgb="FF222438"/>
        <rFont val="Carlito"/>
      </rPr>
      <t xml:space="preserve">- Governança institucional orientada por dados, riscos e resultados; 
- Planejamento, monitoramento e avaliação institucional do PDI; 
</t>
    </r>
    <r>
      <rPr>
        <strike/>
        <sz val="11"/>
        <color rgb="FF222438"/>
        <rFont val="Carlito"/>
      </rPr>
      <t>- Acesso, permanência, êxito e adequação da oferta.</t>
    </r>
    <r>
      <rPr>
        <sz val="11"/>
        <color rgb="FF222438"/>
        <rFont val="Carlito"/>
      </rPr>
      <t xml:space="preserve">
- Sustentabilidade institucional e resiliência orçamentária.</t>
    </r>
  </si>
  <si>
    <t>TOTAL</t>
  </si>
  <si>
    <t>Núcleos mais adequados a iniciativas, programas ou riscos</t>
  </si>
  <si>
    <t>- Eficiência administrativa, processos e estrutura organizacional; Sustentabilidade institucional e resiliência orçamentária; 
- Integridade, segurança jurídica e confiança institucional; Capacidade institucional, pessoas e continuidade das entregas.</t>
  </si>
  <si>
    <t>A força 'Amadurecimento progressivo na elaboração do planejamento estratégico' oferece base institucional para aproveitar a oportunidade 'Ampliação do acesso, inclusão e diversificação da oferta educacional', pois contribui diretamente para ampliar a capacidade institucional de responder a vulnerabilidades sociais, mudanças de demanda e necessidades dos públicos atendidos. A relação é relevante para o PDI porque transforma uma capacidade já existente em vetor de acesso, permanência e êxito.</t>
  </si>
  <si>
    <t>Estratégias com maior potencial transversal</t>
  </si>
  <si>
    <t>- Consolidar governança de dados, planejamento por resultados, gestão de riscos, sustentabilidade e articulação territorial como agendas sistêmicas do PDI.</t>
  </si>
  <si>
    <t>Núcleos com maior potencial transversal</t>
  </si>
  <si>
    <t>- Articulação territorial, políticas públicas e desenvolvimento regional
- Capacidade institucional, pessoas e continuidade das entregas</t>
  </si>
  <si>
    <t>A força 'Amadurecimento progressivo na elaboração do planejamento estratégico' oferece base institucional para aproveitar a oportunidade 'Governança, gestão por resultados e maturidade institucional', pois contribui diretamente para aumentar a efetividade do planejamento estratégico, assegurando alinhamento entre prioridades, execução, avaliação e melhoria contínua. A relação é relevante para o PDI porque transforma uma capacidade já existente em vetor de maturidade de gestão.</t>
  </si>
  <si>
    <t>Cuidados para a oficina temática</t>
  </si>
  <si>
    <t>- Evitar duplicidade com temas finalísticos; 
- Validar se os núcleos devem virar objetivos, programas, iniciativas ou riscos institucionais.</t>
  </si>
  <si>
    <t>di-forças-08</t>
  </si>
  <si>
    <t>Potencial de atuação dos órgãos da integridade, Auditoria Interna, Procuradoria Federal e Corregedoria</t>
  </si>
  <si>
    <t>Análise da SWOT Cruzada</t>
  </si>
  <si>
    <t>A força 'Potencial de atuação dos órgãos da integridade, Auditoria Interna, Procuradoria Federal e Corregedoria' oferece base institucional para aproveitar a oportunidade 'Dados, transformação digital, IA e inovação educacional', pois contribui diretamente para proteger a regularidade administrativa, a confiança institucional e a segurança jurídica das decisões estratégicas. A relação é relevante para o PDI porque transforma uma capacidade já existente em vetor de transparência e integridade.</t>
  </si>
  <si>
    <t>Fortalecer a atuação articulada da integridade, auditoria, corregedoria, procuradoria e controles internos em agendas preventivas e orientativas, de modo a proteger a regularidade administrativa, a confiança institucional e a segurança jurídica das decisões estratégicas.</t>
  </si>
  <si>
    <t>Fortalecer a atuação articulada da integridade, auditoria, corregedoria, procuradoria e controles internos em agendas preventivas e orientativas</t>
  </si>
  <si>
    <t>Cruzamentos com Alto Potencial</t>
  </si>
  <si>
    <t>transparência e integridade; segurança jurídica; gestão de riscos</t>
  </si>
  <si>
    <t>O cruzamento requer arranjo institucional continuado, com governança própria, para sustentar integridade, segurança jurídica e confiança institucional.</t>
  </si>
  <si>
    <t>Item interno</t>
  </si>
  <si>
    <t># Cruzamentos</t>
  </si>
  <si>
    <t>Item externo</t>
  </si>
  <si>
    <t>Há alguma relação possível entre 'Potencial de atuação dos órgãos da integridade, Auditoria Interna, Procuradoria Federal e Corregedoria' e 'Articulação com o setor produtivo, arranjos locais e desenvolvimento regional', mas ela é indireta, secundária ou predominantemente operacional para o tema.</t>
  </si>
  <si>
    <t>A força 'Potencial de atuação dos órgãos da integridade, Auditoria Interna, Procuradoria Federal e Corregedoria' oferece base institucional para aproveitar a oportunidade 'Políticas públicas, articulação governamental e fortalecimento da EPT', pois contribui diretamente para proteger a regularidade administrativa, a confiança institucional e a segurança jurídica das decisões estratégicas. A relação é relevante para o PDI porque transforma uma capacidade já existente em vetor de transparência e integridade.</t>
  </si>
  <si>
    <t>Há alguma relação possível entre 'Potencial de atuação dos órgãos da integridade, Auditoria Interna, Procuradoria Federal e Corregedoria' e 'Ampliação do acesso, inclusão e diversificação da oferta educacional', mas ela é indireta, secundária ou predominantemente operacional para o tema.</t>
  </si>
  <si>
    <t>A força 'Potencial de atuação dos órgãos da integridade, Auditoria Interna, Procuradoria Federal e Corregedoria' oferece base institucional para aproveitar a oportunidade 'Governança, gestão por resultados e maturidade institucional', pois contribui diretamente para proteger a regularidade administrativa, a confiança institucional e a segurança jurídica das decisões estratégicas. A relação é relevante para o PDI porque transforma uma capacidade já existente em vetor de transparência e integridade.</t>
  </si>
  <si>
    <t>Fraqueza + Oportunidade</t>
  </si>
  <si>
    <t>di-fraquezas-01-08-12-a</t>
  </si>
  <si>
    <t>Planejamento, monitoramento e avaliação institucional pouco efetivos</t>
  </si>
  <si>
    <t>A fragilidade 'Planejamento, monitoramento e avaliação institucional pouco efetivos' pode limitar o aproveitamento da oportunidade 'Dados, transformação digital, IA e inovação educacional', pois reduz a capacidade institucional de aumentar a efetividade do planejamento estratégico, assegurando alinhamento entre prioridades, execução, avaliação e melhoria contínua. Enfrentar essa fragilidade é condição para que a oportunidade seja convertida em resultado estratégico e não apenas em intenção pontual.</t>
  </si>
  <si>
    <t>Alerta</t>
  </si>
  <si>
    <t>A fragilidade 'Planejamento, monitoramento e avaliação institucional pouco efetivos' pode limitar o aproveitamento da oportunidade 'Articulação com o setor produtivo, arranjos locais e desenvolvimento regional', pois reduz a capacidade institucional de fortalecer a presença institucional nos territórios, ampliando legitimidade, cooperação, captação de apoio e impacto regional. Enfrentar essa fragilidade é condição para que a oportunidade seja convertida em resultado estratégico e não apenas em intenção pontual.</t>
  </si>
  <si>
    <t>A fragilidade 'Planejamento, monitoramento e avaliação institucional pouco efetivos' pode limitar o aproveitamento da oportunidade 'Políticas públicas, articulação governamental e fortalecimento da EPT', pois reduz a capacidade institucional de aumentar a efetividade do planejamento estratégico, assegurando alinhamento entre prioridades, execução, avaliação e melhoria contínua. Enfrentar essa fragilidade é condição para que a oportunidade seja convertida em resultado estratégico e não apenas em intenção pontual.</t>
  </si>
  <si>
    <t>A fragilidade 'Planejamento, monitoramento e avaliação institucional pouco efetivos' pode limitar o aproveitamento da oportunidade 'Ampliação do acesso, inclusão e diversificação da oferta educacional', pois reduz a capacidade institucional de ampliar a capacidade institucional de responder a vulnerabilidades sociais, mudanças de demanda e necessidades dos públicos atendidos. Enfrentar essa fragilidade é condição para que a oportunidade seja convertida em resultado estratégico e não apenas em intenção pontual.</t>
  </si>
  <si>
    <t>A fragilidade 'Planejamento, monitoramento e avaliação institucional pouco efetivos' pode limitar o aproveitamento da oportunidade 'Governança, gestão por resultados e maturidade institucional', pois reduz a capacidade institucional de aumentar a efetividade do planejamento estratégico, assegurando alinhamento entre prioridades, execução, avaliação e melhoria contínua. Enfrentar essa fragilidade é condição para que a oportunidade seja convertida em resultado estratégico e não apenas em intenção pontual.</t>
  </si>
  <si>
    <t>di-fraquezas-03-04-05-a</t>
  </si>
  <si>
    <t>Normativos e estruturas organizacionais desatualizados, sem padrões definidos e com uso pouco estratégico</t>
  </si>
  <si>
    <t>A fragilidade 'Normativos e estruturas organizacionais desatualizados, sem padrões definidos e com uso pouco estratégico' pode limitar o aproveitamento da oportunidade 'Dados, transformação digital, IA e inovação educacional',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</si>
  <si>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Revisar normativos, padronizar estruturas, redesenhar processos críticos e explicitar responsabilidades entre Reitoria e campi, de modo a ampliar a eficiência administrativa, reduzir retrabalho e fortalecer a execução integrada das políticas institucionais.</t>
  </si>
  <si>
    <t>Revisar normativos, padronizar estruturas, redesenhar processos críticos e explicitar responsabilidades entre Reitoria e campi</t>
  </si>
  <si>
    <t>eficiência administrativa; qualidade dos serviços institucionais; integração sistêmica</t>
  </si>
  <si>
    <t>O cruzamento demanda ação estruturante e articulada para viabilizar eficiência administrativa, processos e estrutura organizacional, mas ainda depende de detalhamento em iniciativas.</t>
  </si>
  <si>
    <t>A fragilidade 'Normativos e estruturas organizacionais desatualizados, sem padrões definidos e com uso pouco estratégico' pode limitar o aproveitamento da oportunidade 'Articulação com o setor produtivo, arranjos locais e desenvolvimento regional',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</si>
  <si>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A fragilidade 'Normativos e estruturas organizacionais desatualizados, sem padrões definidos e com uso pouco estratégico' pode limitar o aproveitamento da oportunidade 'Políticas públicas, articulação governamental e fortalecimento da EPT',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</si>
  <si>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Há alguma relação possível entre 'Normativos e estruturas organizacionais desatualizados, sem padrões definidos e com uso pouco estratégico' e 'Ampliação do acesso, inclusão e diversificação da oferta educacional', mas ela é indireta, secundária ou predominantemente operacional para o tema.</t>
  </si>
  <si>
    <t>A fragilidade 'Normativos e estruturas organizacionais desatualizados, sem padrões definidos e com uso pouco estratégico' pode limitar o aproveitamento da oportunidade 'Governança, gestão por resultados e maturidade institucional',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</si>
  <si>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di-fraquezas-06-07-a</t>
  </si>
  <si>
    <t>Sustentabilidade institucional pouco estruturada e gestão ambiental insuficiente</t>
  </si>
  <si>
    <t>A fragilidade 'Sustentabilidade institucional pouco estruturada e gestão ambiental insuficiente' pode limitar o aproveitamento da oportunidade 'Dados, transformação digital, IA e inovação educacional', pois reduz a capacidade institucional de reduzir vulnerabilidades ambientais e orçamentárias, ampliando eficiência no uso de recursos e sustentabilidade das unidades. Enfrentar essa fragilidade é condição para que a oportunidade seja convertida em resultado estratégico e não apenas em intenção pontual.</t>
  </si>
  <si>
    <t>A fragilidade 'Sustentabilidade institucional pouco estruturada e gestão ambiental insuficiente' pode limitar o aproveitamento da oportunidade 'Articulação com o setor produtivo, arranjos locais e desenvolvimento regional', pois reduz a capacidade institucional de reduzir vulnerabilidades ambientais e orçamentárias, ampliando eficiência no uso de recursos e sustentabilidade das unidades. Enfrentar essa fragilidade é condição para que a oportunidade seja convertida em resultado estratégico e não apenas em intenção pontual.</t>
  </si>
  <si>
    <t>A fragilidade 'Sustentabilidade institucional pouco estruturada e gestão ambiental insuficiente' pode limitar o aproveitamento da oportunidade 'Políticas públicas, articulação governamental e fortalecimento da EPT', pois reduz a capacidade institucional de reduzir vulnerabilidades ambientais e orçamentárias, ampliando eficiência no uso de recursos e sustentabilidade das unidades. Enfrentar essa fragilidade é condição para que a oportunidade seja convertida em resultado estratégico e não apenas em intenção pontual.</t>
  </si>
  <si>
    <t>Há alguma relação possível entre 'Sustentabilidade institucional pouco estruturada e gestão ambiental insuficiente' e 'Ampliação do acesso, inclusão e diversificação da oferta educacional', mas ela é indireta, secundária ou predominantemente operacional para o tema.</t>
  </si>
  <si>
    <t>A fragilidade 'Sustentabilidade institucional pouco estruturada e gestão ambiental insuficiente' pode limitar o aproveitamento da oportunidade 'Governança, gestão por resultados e maturidade institucional', pois reduz a capacidade institucional de reduzir vulnerabilidades ambientais e orçamentárias, ampliando eficiência no uso de recursos e sustentabilidade das unidades. Enfrentar essa fragilidade é condição para que a oportunidade seja convertida em resultado estratégico e não apenas em intenção pontual.</t>
  </si>
  <si>
    <t>di-fraquezas-09-10-11-13-14-15-a</t>
  </si>
  <si>
    <t>Baixa maturidade da governança institucional, controles, gestão de riscos e gestão baseada em evidências</t>
  </si>
  <si>
    <t>Reduz a capacidade institucional de elevar a maturidade da gestão institucional, fortalecendo decisões orientadas por dados, gestão por resultados, transparência e prevenção de riscos.</t>
  </si>
  <si>
    <t>Reduz a capacidade institucional de fortalecer a presença institucional nos territórios, ampliando legitimidade, cooperação, captação de apoio e impacto regional.</t>
  </si>
  <si>
    <t>Reduz a capacidade institucional de ampliar a capacidade institucional de responder a vulnerabilidades sociais, mudanças de demanda e necessidades dos públicos atendidos.</t>
  </si>
  <si>
    <t>di-fraquezas-02</t>
  </si>
  <si>
    <t>Gestão de processos incipiente</t>
  </si>
  <si>
    <t>A fragilidade 'Gestão de processos incipiente' pode limitar o aproveitamento da oportunidade 'Dados, transformação digital, IA e inovação educacional',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</si>
  <si>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A fragilidade 'Gestão de processos incipiente' pode limitar o aproveitamento da oportunidade 'Articulação com o setor produtivo, arranjos locais e desenvolvimento regional',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</si>
  <si>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A fragilidade 'Gestão de processos incipiente' pode limitar o aproveitamento da oportunidade 'Políticas públicas, articulação governamental e fortalecimento da EPT',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</si>
  <si>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A fragilidade 'Gestão de processos incipiente' pode limitar o aproveitamento da oportunidade 'Ampliação do acesso, inclusão e diversificação da oferta educacional',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</si>
  <si>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A fragilidade 'Gestão de processos incipiente' pode limitar o aproveitamento da oportunidade 'Governança, gestão por resultados e maturidade institucional', pois reduz a capacidade institucional de ampliar a eficiência administrativa, reduzir retrabalho e fortalecer a execução integrada das políticas institucionais. Enfrentar essa fragilidade é condição para que a oportunidade seja convertida em resultado estratégico e não apenas em intenção pontual.</t>
  </si>
  <si>
    <t>Força + Ameaça</t>
  </si>
  <si>
    <t>ameaça-econômico-02</t>
  </si>
  <si>
    <t>Restrição, instabilidade orçamentária e dependência de fontes extraordinárias</t>
  </si>
  <si>
    <t>A força 'Disponibilidade de dados e indicadores institucionais para uma gestão baseada em evidências' pode ajudar a enfrentar a ameaça 'Restrição, instabilidade orçamentária e dependência de fontes extraordinárias', pois oferece instrumentos para elevar a maturidade da gestão institucional, fortalecendo decisões orientadas por dados, gestão por resultados, transparência e prevenção de riscos. O cruzamento é estratégico porque usa uma capacidade interna para proteger entregas institucionais diante de pressões externas.</t>
  </si>
  <si>
    <t>O cruzamento evidencia vulnerabilidade que pode comprometer governança institucional orientada por dados, riscos e resultados, recomendando tratamento como risco institucional ou medida de mitigação estratégica.</t>
  </si>
  <si>
    <t>ameaça-político-01a</t>
  </si>
  <si>
    <t>Instabilidade político-institucional e fragilidade de articulação estratégica</t>
  </si>
  <si>
    <t>A força 'Disponibilidade de dados e indicadores institucionais para uma gestão baseada em evidências' pode ajudar a enfrentar a ameaça 'Instabilidade político-institucional e fragilidade de articulação estratégica', pois oferece instrumentos para fortalecer a presença institucional nos territórios, ampliando legitimidade, cooperação, captação de apoio e impacto regional. O cruzamento é estratégico porque usa uma capacidade interna para proteger entregas institucionais diante de pressões externas.</t>
  </si>
  <si>
    <t>ameaça-social-04a</t>
  </si>
  <si>
    <t>Vulnerabilidade social, barreiras de acesso e ameaças à permanência discente</t>
  </si>
  <si>
    <t>A força 'Disponibilidade de dados e indicadores institucionais para uma gestão baseada em evidências' pode ajudar a enfrentar a ameaça 'Vulnerabilidade social, barreiras de acesso e ameaças à permanência discente', pois oferece instrumentos para ampliar a capacidade institucional de responder a vulnerabilidades sociais, mudanças de demanda e necessidades dos públicos atendidos. O cruzamento é estratégico porque usa uma capacidade interna para proteger entregas institucionais diante de pressões externas.</t>
  </si>
  <si>
    <t>ameaça-social-07a</t>
  </si>
  <si>
    <t>Mudanças socioculturais, baixa atratividade da oferta e fragilidade da imagem institucional</t>
  </si>
  <si>
    <t>A força 'Disponibilidade de dados e indicadores institucionais para uma gestão baseada em evidências' pode ajudar a enfrentar a ameaça 'Mudanças socioculturais, baixa atratividade da oferta e fragilidade da imagem institucional', pois oferece instrumentos para ampliar a capacidade institucional de responder a vulnerabilidades sociais, mudanças de demanda e necessidades dos públicos atendidos. O cruzamento é estratégico porque usa uma capacidade interna para proteger entregas institucionais diante de pressões externas.</t>
  </si>
  <si>
    <t>ameaça-legal-18</t>
  </si>
  <si>
    <t>Provimento de pessoal, carreira pública e distribuição de cargos e funções</t>
  </si>
  <si>
    <t>A força 'Disponibilidade de dados e indicadores institucionais para uma gestão baseada em evidências' pode ajudar a enfrentar a ameaça 'Provimento de pessoal, carreira pública e distribuição de cargos e funções', pois oferece instrumentos para preservar a capacidade de execução institucional diante de limitações de pessoal, funções, carreira e pressões sobre as equipes. O cruzamento é estratégico porque usa uma capacidade interna para proteger entregas institucionais diante de pressões externas.</t>
  </si>
  <si>
    <t>Aprimorar o dimensionamento, a alocação da força de trabalho, a priorização de entregas e a continuidade dos serviços críticos, de modo a preservar a capacidade de execução institucional diante de limitações de pessoal, funções, carreira e pressões sobre as equipes.</t>
  </si>
  <si>
    <t>Aprimorar o dimensionamento, a alocação da força de trabalho, a priorização de entregas e a continuidade dos serviços críticos</t>
  </si>
  <si>
    <t>capacidade de execução; eficiência administrativa; qualidade dos serviços institucionais</t>
  </si>
  <si>
    <t>O cruzamento evidencia vulnerabilidade que pode comprometer capacidade institucional, pessoas e continuidade das entregas, recomendando tratamento como risco institucional ou medida de mitigação estratégica.</t>
  </si>
  <si>
    <t>Há alguma relação possível entre 'Processos eleitorais digitais, transparentes e auditáveis' e 'Restrição, instabilidade orçamentária e dependência de fontes extraordinárias', mas ela é indireta, secundária ou predominantemente operacional para o tema.</t>
  </si>
  <si>
    <t>A relação entre 'Processos eleitorais digitais, transparentes e auditáveis' e 'Instabilidade político-institucional e fragilidade de articulação estratégica' é artificial ou excessivamente indireta para gerar estratégia útil no PDI.</t>
  </si>
  <si>
    <t>A relação entre 'Processos eleitorais digitais, transparentes e auditáveis' e 'Vulnerabilidade social, barreiras de acesso e ameaças à permanência discente' é artificial ou excessivamente indireta para gerar estratégia útil no PDI.</t>
  </si>
  <si>
    <t>Há alguma relação possível entre 'Processos eleitorais digitais, transparentes e auditáveis' e 'Mudanças socioculturais, baixa atratividade da oferta e fragilidade da imagem institucional', mas ela é indireta, secundária ou predominantemente operacional para o tema.</t>
  </si>
  <si>
    <t>A relação entre 'Processos eleitorais digitais, transparentes e auditáveis' e 'Provimento de pessoal, carreira pública e distribuição de cargos e funções' é artificial ou excessivamente indireta para gerar estratégia útil no PDI.</t>
  </si>
  <si>
    <t>A força 'Potencial para o aproveitamento de recursos para impulsionamento da sustentabilidade' pode ajudar a enfrentar a ameaça 'Restrição, instabilidade orçamentária e dependência de fontes extraordinárias', pois oferece instrumentos para reduzir vulnerabilidades ambientais e orçamentárias, ampliando eficiência no uso de recursos e sustentabilidade das unidades. O cruzamento é estratégico porque usa uma capacidade interna para proteger entregas institucionais diante de pressões externas.</t>
  </si>
  <si>
    <t>Há alguma relação possível entre 'Potencial para o aproveitamento de recursos para impulsionamento da sustentabilidade' e 'Instabilidade político-institucional e fragilidade de articulação estratégica', mas ela é indireta, secundária ou predominantemente operacional para o tema.</t>
  </si>
  <si>
    <t>Há alguma relação possível entre 'Potencial para o aproveitamento de recursos para impulsionamento da sustentabilidade' e 'Vulnerabilidade social, barreiras de acesso e ameaças à permanência discente', mas ela é indireta, secundária ou predominantemente operacional para o tema.</t>
  </si>
  <si>
    <t>Critério</t>
  </si>
  <si>
    <t>Descrição</t>
  </si>
  <si>
    <t>Há alguma relação possível entre 'Potencial para o aproveitamento de recursos para impulsionamento da sustentabilidade' e 'Mudanças socioculturais, baixa atratividade da oferta e fragilidade da imagem institucional', mas ela é indireta, secundária ou predominantemente operacional para o tema.</t>
  </si>
  <si>
    <t>Potencial estratégico - Alto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</si>
  <si>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</si>
  <si>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</si>
  <si>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</si>
  <si>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A relação entre 'Potencial para o aproveitamento de recursos para impulsionamento da sustentabilidade' e 'Provimento de pessoal, carreira pública e distribuição de cargos e funções' é artificial ou excessivamente indireta para gerar estratégia útil no PDI.</t>
  </si>
  <si>
    <t>Potencial estratégico - Baixo</t>
  </si>
  <si>
    <t>Relação possível, porém indireta, secundária, operacional ou pouco transformadora.</t>
  </si>
  <si>
    <t>Potencial estratégico - Não recomendado</t>
  </si>
  <si>
    <t>Relação artificial, genérica, reputacional, retórica ou não dependente dos dois itens cruzados.</t>
  </si>
  <si>
    <t>A força 'Amadurecimento progressivo na elaboração do planejamento estratégico' pode ajudar a enfrentar a ameaça 'Restrição, instabilidade orçamentária e dependência de fontes extraordinárias', pois oferece instrumentos para aumentar a efetividade do planejamento estratégico, assegurando alinhamento entre prioridades, execução, avaliação e melhoria contínua. O cruzamento é estratégico porque usa uma capacidade interna para proteger entregas institucionais diante de pressões externas.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</si>
  <si>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</si>
  <si>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</si>
  <si>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</si>
  <si>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- Alto não deve ultrapassar 30%; 
- Baixo + Não recomendado deve representar ao menos 25%, salvo justificativa metodológica.</t>
  </si>
  <si>
    <t>O cruzamento evidencia vulnerabilidade que pode comprometer planejamento, monitoramento e avaliação institucional do pdi, recomendando tratamento como risco institucional ou medida de mitigação estratégica.</t>
  </si>
  <si>
    <t>A força 'Amadurecimento progressivo na elaboração do planejamento estratégico' pode ajudar a enfrentar a ameaça 'Instabilidade político-institucional e fragilidade de articulação estratégica', pois oferece instrumentos para fortalecer a presença institucional nos territórios, ampliando legitimidade, cooperação, captação de apoio e impacto regional. O cruzamento é estratégico porque usa uma capacidade interna para proteger entregas institucionais diante de pressões externas.</t>
  </si>
  <si>
    <t>A força 'Amadurecimento progressivo na elaboração do planejamento estratégico' pode ajudar a enfrentar a ameaça 'Vulnerabilidade social, barreiras de acesso e ameaças à permanência discente', pois oferece instrumentos para ampliar a capacidade institucional de responder a vulnerabilidades sociais, mudanças de demanda e necessidades dos públicos atendidos. O cruzamento é estratégico porque usa uma capacidade interna para proteger entregas institucionais diante de pressões externas.</t>
  </si>
  <si>
    <t>A força 'Amadurecimento progressivo na elaboração do planejamento estratégico' pode ajudar a enfrentar a ameaça 'Mudanças socioculturais, baixa atratividade da oferta e fragilidade da imagem institucional', pois oferece instrumentos para ampliar a capacidade institucional de responder a vulnerabilidades sociais, mudanças de demanda e necessidades dos públicos atendidos. O cruzamento é estratégico porque usa uma capacidade interna para proteger entregas institucionais diante de pressões externas.</t>
  </si>
  <si>
    <t>A força 'Amadurecimento progressivo na elaboração do planejamento estratégico' pode ajudar a enfrentar a ameaça 'Provimento de pessoal, carreira pública e distribuição de cargos e funções', pois oferece instrumentos para preservar a capacidade de execução institucional diante de limitações de pessoal, funções, carreira e pressões sobre as equipes. O cruzamento é estratégico porque usa uma capacidade interna para proteger entregas institucionais diante de pressões externas.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</si>
  <si>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</si>
  <si>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</si>
  <si>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</si>
  <si>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</si>
  <si>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Cruzamento central, capaz de representar a lógica principal do núcleo.</t>
  </si>
  <si>
    <t>A força 'Potencial de atuação dos órgãos da integridade, Auditoria Interna, Procuradoria Federal e Corregedoria' pode ajudar a enfrentar a ameaça 'Restrição, instabilidade orçamentária e dependência de fontes extraordinárias', pois oferece instrumentos para proteger a regularidade administrativa, a confiança institucional e a segurança jurídica das decisões estratégicas. O cruzamento é estratégico porque usa uma capacidade interna para proteger entregas institucionais diante de pressões externas.</t>
  </si>
  <si>
    <t>Cruzamento que reforça, amplia ou ajuda a viabilizar o núcleo.</t>
  </si>
  <si>
    <t>O cruzamento evidencia vulnerabilidade que pode comprometer integridade, segurança jurídica e confiança institucional, recomendando tratamento como risco institucional ou medida de mitigação estratégica.</t>
  </si>
  <si>
    <t>Cruzamento que evidencia:
-  fraqueza, 
- ameaça, 
- risco ou 
- condição crítica que pode comprometer o resultado pretendido.</t>
  </si>
  <si>
    <t>Natureza da análise</t>
  </si>
  <si>
    <t>Pré-processamento para curadoria; não substitui a deliberação das comissões responsáveis pelo PDI.</t>
  </si>
  <si>
    <t>A força 'Potencial de atuação dos órgãos da integridade, Auditoria Interna, Procuradoria Federal e Corregedoria' pode ajudar a enfrentar a ameaça 'Instabilidade político-institucional e fragilidade de articulação estratégica', pois oferece instrumentos para proteger a regularidade administrativa, a confiança institucional e a segurança jurídica das decisões estratégicas. O cruzamento é estratégico porque usa uma capacidade interna para proteger entregas institucionais diante de pressões externas.</t>
  </si>
  <si>
    <t>Há alguma relação possível entre 'Potencial de atuação dos órgãos da integridade, Auditoria Interna, Procuradoria Federal e Corregedoria' e 'Vulnerabilidade social, barreiras de acesso e ameaças à permanência discente', mas ela é indireta, secundária ou predominantemente operacional para o tema.</t>
  </si>
  <si>
    <t>A força 'Potencial de atuação dos órgãos da integridade, Auditoria Interna, Procuradoria Federal e Corregedoria' pode ajudar a enfrentar a ameaça 'Mudanças socioculturais, baixa atratividade da oferta e fragilidade da imagem institucional', pois oferece instrumentos para proteger a regularidade administrativa, a confiança institucional e a segurança jurídica das decisões estratégicas. O cruzamento é estratégico porque usa uma capacidade interna para proteger entregas institucionais diante de pressões externas.</t>
  </si>
  <si>
    <t>A força 'Potencial de atuação dos órgãos da integridade, Auditoria Interna, Procuradoria Federal e Corregedoria' pode ajudar a enfrentar a ameaça 'Provimento de pessoal, carreira pública e distribuição de cargos e funções', pois oferece instrumentos para preservar a capacidade de execução institucional diante de limitações de pessoal, funções, carreira e pressões sobre as equipes. O cruzamento é estratégico porque usa uma capacidade interna para proteger entregas institucionais diante de pressões externas.</t>
  </si>
  <si>
    <t>Fraqueza + Ameaça</t>
  </si>
  <si>
    <t>A fragilidade 'Planejamento, monitoramento e avaliação institucional pouco efetivos' tende a agravar os efeitos da ameaça 'Restrição, instabilidade orçamentária e dependência de fontes extraordinárias', pois compromete a capacidade institucional de aumentar a efetividade do planejamento estratégico, assegurando alinhamento entre prioridades, execução, avaliação e melhoria contínua. Por isso, o cruzamento deve ser tratado como alerta relevante para reduzir vulnerabilidades no ciclo do PDI.</t>
  </si>
  <si>
    <t>A fragilidade 'Planejamento, monitoramento e avaliação institucional pouco efetivos' tende a agravar os efeitos da ameaça 'Instabilidade político-institucional e fragilidade de articulação estratégica', pois compromete a capacidade institucional de aumentar a efetividade do planejamento estratégico, assegurando alinhamento entre prioridades, execução, avaliação e melhoria contínua. Por isso, o cruzamento deve ser tratado como alerta relevante para reduzir vulnerabilidades no ciclo do PDI.</t>
  </si>
  <si>
    <t>A fragilidade 'Planejamento, monitoramento e avaliação institucional pouco efetivos' tende a agravar os efeitos da ameaça 'Vulnerabilidade social, barreiras de acesso e ameaças à permanência discente', pois compromete a capacidade institucional de ampliar a capacidade institucional de responder a vulnerabilidades sociais, mudanças de demanda e necessidades dos públicos atendidos. Por isso, o cruzamento deve ser tratado como alerta relevante para reduzir vulnerabilidades no ciclo do PDI.</t>
  </si>
  <si>
    <t>O cruzamento evidencia vulnerabilidade que pode comprometer acesso, permanência, êxito e adequação da oferta, recomendando tratamento como risco institucional ou medida de mitigação estratégica.</t>
  </si>
  <si>
    <t>A fragilidade 'Planejamento, monitoramento e avaliação institucional pouco efetivos' tende a agravar os efeitos da ameaça 'Mudanças socioculturais, baixa atratividade da oferta e fragilidade da imagem institucional', pois compromete a capacidade institucional de ampliar a capacidade institucional de responder a vulnerabilidades sociais, mudanças de demanda e necessidades dos públicos atendidos. Por isso, o cruzamento deve ser tratado como alerta relevante para reduzir vulnerabilidades no ciclo do PDI.</t>
  </si>
  <si>
    <t>A fragilidade 'Planejamento, monitoramento e avaliação institucional pouco efetivos' tende a agravar os efeitos da ameaça 'Provimento de pessoal, carreira pública e distribuição de cargos e funções', pois compromete a capacidade institucional de preservar a capacidade de execução institucional diante de limitações de pessoal, funções, carreira e pressões sobre as equipes. Por isso, o cruzamento deve ser tratado como alerta relevante para reduzir vulnerabilidades no ciclo do PDI.</t>
  </si>
  <si>
    <t>A fragilidade 'Normativos e estruturas organizacionais desatualizados, sem padrões definidos e com uso pouco estratégico' tende a agravar os efeitos da ameaça 'Restrição, instabilidade orçamentária e dependência de fontes extraordinárias', pois compromete a capacidade institucional de ampliar a eficiência administrativa, reduzir retrabalho e fortalecer a execução integrada das políticas institucionais. Por isso, o cruzamento deve ser tratado como alerta relevante para reduzir vulnerabilidades no ciclo do PDI.</t>
  </si>
  <si>
    <t>O cruzamento evidencia vulnerabilidade que pode comprometer eficiência administrativa, processos e estrutura organizacional, recomendando tratamento como risco institucional ou medida de mitigação estratégica.</t>
  </si>
  <si>
    <t>A fragilidade 'Normativos e estruturas organizacionais desatualizados, sem padrões definidos e com uso pouco estratégico' tende a agravar os efeitos da ameaça 'Instabilidade político-institucional e fragilidade de articulação estratégica', pois compromete a capacidade institucional de ampliar a eficiência administrativa, reduzir retrabalho e fortalecer a execução integrada das políticas institucionais. Por isso, o cruzamento deve ser tratado como alerta relevante para reduzir vulnerabilidades no ciclo do PDI.</t>
  </si>
  <si>
    <t>Há alguma relação possível entre 'Normativos e estruturas organizacionais desatualizados, sem padrões definidos e com uso pouco estratégico' e 'Vulnerabilidade social, barreiras de acesso e ameaças à permanência discente', mas ela é indireta, secundária ou predominantemente operacional para o tema.</t>
  </si>
  <si>
    <t>A fragilidade 'Normativos e estruturas organizacionais desatualizados, sem padrões definidos e com uso pouco estratégico' tende a agravar os efeitos da ameaça 'Mudanças socioculturais, baixa atratividade da oferta e fragilidade da imagem institucional', pois compromete a capacidade institucional de ampliar a eficiência administrativa, reduzir retrabalho e fortalecer a execução integrada das políticas institucionais. Por isso, o cruzamento deve ser tratado como alerta relevante para reduzir vulnerabilidades no ciclo do PDI.</t>
  </si>
  <si>
    <t>A fragilidade 'Normativos e estruturas organizacionais desatualizados, sem padrões definidos e com uso pouco estratégico' tende a agravar os efeitos da ameaça 'Provimento de pessoal, carreira pública e distribuição de cargos e funções', pois compromete a capacidade institucional de preservar a capacidade de execução institucional diante de limitações de pessoal, funções, carreira e pressões sobre as equipes. Por isso, o cruzamento deve ser tratado como alerta relevante para reduzir vulnerabilidades no ciclo do PDI.</t>
  </si>
  <si>
    <t>A fragilidade 'Sustentabilidade institucional pouco estruturada e gestão ambiental insuficiente' tende a agravar os efeitos da ameaça 'Restrição, instabilidade orçamentária e dependência de fontes extraordinárias', pois compromete a capacidade institucional de reduzir vulnerabilidades ambientais e orçamentárias, ampliando eficiência no uso de recursos e sustentabilidade das unidades. Por isso, o cruzamento deve ser tratado como alerta relevante para reduzir vulnerabilidades no ciclo do PDI.</t>
  </si>
  <si>
    <t>O cruzamento evidencia vulnerabilidade que pode comprometer sustentabilidade institucional e resiliência orçamentária, recomendando tratamento como risco institucional ou medida de mitigação estratégica.</t>
  </si>
  <si>
    <t>Há alguma relação possível entre 'Sustentabilidade institucional pouco estruturada e gestão ambiental insuficiente' e 'Instabilidade político-institucional e fragilidade de articulação estratégica', mas ela é indireta, secundária ou predominantemente operacional para o tema.</t>
  </si>
  <si>
    <t>Há alguma relação possível entre 'Sustentabilidade institucional pouco estruturada e gestão ambiental insuficiente' e 'Vulnerabilidade social, barreiras de acesso e ameaças à permanência discente', mas ela é indireta, secundária ou predominantemente operacional para o tema.</t>
  </si>
  <si>
    <t>A fragilidade 'Sustentabilidade institucional pouco estruturada e gestão ambiental insuficiente' tende a agravar os efeitos da ameaça 'Mudanças socioculturais, baixa atratividade da oferta e fragilidade da imagem institucional', pois compromete a capacidade institucional de reduzir vulnerabilidades ambientais e orçamentárias, ampliando eficiência no uso de recursos e sustentabilidade das unidades. Por isso, o cruzamento deve ser tratado como alerta relevante para reduzir vulnerabilidades no ciclo do PDI.</t>
  </si>
  <si>
    <t>Há alguma relação possível entre 'Sustentabilidade institucional pouco estruturada e gestão ambiental insuficiente' e 'Provimento de pessoal, carreira pública e distribuição de cargos e funções', mas ela é indireta, secundária ou predominantemente operacional para o tema.</t>
  </si>
  <si>
    <t>Compromete a capacidade institucional de elevar a maturidade da gestão institucional, fortalecendo decisões orientadas por dados, gestão por resultados, transparência e prevenção de riscos.</t>
  </si>
  <si>
    <t>Compromete a capacidade institucional de ampliar a capacidade institucional de responder a vulnerabilidades sociais, mudanças de demanda e necessidades dos públicos atendidos.</t>
  </si>
  <si>
    <t>Compromete a capacidade institucional de preservar a capacidade de execução institucional diante de limitações de pessoal, funções, carreira e pressões sobre as equipes.</t>
  </si>
  <si>
    <t>A fragilidade 'Gestão de processos incipiente' tende a agravar os efeitos da ameaça 'Restrição, instabilidade orçamentária e dependência de fontes extraordinárias', pois compromete a capacidade institucional de ampliar a eficiência administrativa, reduzir retrabalho e fortalecer a execução integrada das políticas institucionais. Por isso, o cruzamento deve ser tratado como alerta relevante para reduzir vulnerabilidades no ciclo do PDI.</t>
  </si>
  <si>
    <t>A fragilidade 'Gestão de processos incipiente' tende a agravar os efeitos da ameaça 'Instabilidade político-institucional e fragilidade de articulação estratégica', pois compromete a capacidade institucional de ampliar a eficiência administrativa, reduzir retrabalho e fortalecer a execução integrada das políticas institucionais. Por isso, o cruzamento deve ser tratado como alerta relevante para reduzir vulnerabilidades no ciclo do PDI.</t>
  </si>
  <si>
    <t>Há alguma relação possível entre 'Gestão de processos incipiente' e 'Vulnerabilidade social, barreiras de acesso e ameaças à permanência discente', mas ela é indireta, secundária ou predominantemente operacional para o tema.</t>
  </si>
  <si>
    <t>A fragilidade 'Gestão de processos incipiente' tende a agravar os efeitos da ameaça 'Mudanças socioculturais, baixa atratividade da oferta e fragilidade da imagem institucional', pois compromete a capacidade institucional de ampliar a eficiência administrativa, reduzir retrabalho e fortalecer a execução integrada das políticas institucionais. Por isso, o cruzamento deve ser tratado como alerta relevante para reduzir vulnerabilidades no ciclo do PDI.</t>
  </si>
  <si>
    <t>A fragilidade 'Gestão de processos incipiente' tende a agravar os efeitos da ameaça 'Provimento de pessoal, carreira pública e distribuição de cargos e funções', pois compromete a capacidade institucional de preservar a capacidade de execução institucional diante de limitações de pessoal, funções, carreira e pressões sobre as equipes. Por isso, o cruzamento deve ser tratado como alerta relevante para reduzir vulnerabilidades no ciclo do PDI.</t>
  </si>
  <si>
    <t>Núcleo Estratégico</t>
  </si>
  <si>
    <t>Resultado Esperado</t>
  </si>
  <si>
    <t>Destino</t>
  </si>
  <si>
    <t>Estratégia</t>
  </si>
  <si>
    <r>
      <rPr>
        <sz val="15"/>
        <color theme="1"/>
        <rFont val="Carlito"/>
      </rPr>
      <t xml:space="preserve">Integrar dados, planejamento e avaliação para orientar políticas de acesso, permanência, êxito e diversificação da oferta, buscando ampliar a capacidade institucional de responder a vulnerabilidades sociais, mudanças de demanda e necessidades dos públicos atendidos.
</t>
    </r>
    <r>
      <rPr>
        <b/>
        <sz val="15"/>
        <color rgb="FFFF0000"/>
        <rFont val="Carlito"/>
      </rPr>
      <t>(TRANSVERSAL)</t>
    </r>
  </si>
  <si>
    <t>Instituir a governança de dados, os painéis gerenciais, a gestão de riscos e as rotinas de decisão baseada em evidências, buscando elevar a maturidade da gestão institucional, fortalecendo decisões orientadas por dados, gestão por resultados, transparência e prevenção de riscos.</t>
  </si>
  <si>
    <t>Aprimorar o ciclo de planejamento, monitoramento e avaliação do PDI, com responsabilização institucional, indicadores consistentes, devolutivas avaliativas e corresponsabilidade dos campi pelas metas institucionais, buscando aumentar a efetividade do planejamento estratégico, assegurando alinhamento entre prioridades, execução, avaliação e melhoria contínua.</t>
  </si>
  <si>
    <t>Aprimorar a organização e a gestão institucional, promovendo estruturas organizacionais coerentes e padronizadas, responsabilidades definidas entre a Reitoria e os campi e processos mapeados, integrados e orientados a resultados, de modo a fortalecer a coordenação institucional, otimizar recursos e ampliar a efetividade dos serviços prestados.</t>
  </si>
  <si>
    <t>Aprimorar a organização e a gestão institucional, por meio da revisão dos normativos, da padronização das estruturas organizacionais, da clara definição das responsabilidades entre a Reitoria e os campi e da institucionalização da gestão de processos, com governança e metodologia próprias. Mapear, simplificar, padronizar, controlar, digitalizar e automatizar os processos críticos, integrando-os ao PDI, ao PGD, à gestão de riscos, aos controles internos, ao programa de integridade, ao dimensionamento da força de trabalho e ao monitoramento dos resultados, visando ampliar a eficiência administrativa, reduzir retrabalho, racionalizar recursos, preservar a continuidade dos serviços essenciais e fortalecer a execução integrada das políticas institucionais.</t>
  </si>
  <si>
    <r>
      <rPr>
        <sz val="15"/>
        <color theme="1"/>
        <rFont val="Carlito"/>
      </rPr>
      <t xml:space="preserve">Estruturar modelo institucional de articulação territorial, cooperação com governos, setor produtivo e atores regionais, buscando fortalecer a presença institucional nos territórios, ampliando legitimidade, cooperação, captação de apoio e impacto regional.
</t>
    </r>
    <r>
      <rPr>
        <b/>
        <sz val="15"/>
        <color rgb="FFFF0000"/>
        <rFont val="Carlito"/>
      </rPr>
      <t>(TRANSVERSAL)</t>
    </r>
  </si>
  <si>
    <r>
      <rPr>
        <sz val="15"/>
        <color rgb="FF222438"/>
        <rFont val="Carlito"/>
      </rPr>
      <t>Fortalecer a atuação articulada da integridade, auditoria, corregedoria</t>
    </r>
    <r>
      <rPr>
        <b/>
        <sz val="15"/>
        <color rgb="FF222438"/>
        <rFont val="Carlito"/>
      </rPr>
      <t xml:space="preserve">, </t>
    </r>
    <r>
      <rPr>
        <sz val="15"/>
        <color rgb="FF222438"/>
        <rFont val="Carlito"/>
      </rPr>
      <t>ouvidoria</t>
    </r>
    <r>
      <rPr>
        <b/>
        <sz val="15"/>
        <color rgb="FF222438"/>
        <rFont val="Carlito"/>
      </rPr>
      <t xml:space="preserve">, </t>
    </r>
    <r>
      <rPr>
        <sz val="15"/>
        <color rgb="FF222438"/>
        <rFont val="Carlito"/>
      </rPr>
      <t>procuradoria e controles internos em agendas preventivas e orientativas, buscando aumentar e proteger o valor organizacional,</t>
    </r>
    <r>
      <rPr>
        <b/>
        <sz val="15"/>
        <color rgb="FF222438"/>
        <rFont val="Carlito"/>
      </rPr>
      <t xml:space="preserve"> </t>
    </r>
    <r>
      <rPr>
        <sz val="15"/>
        <color rgb="FF222438"/>
        <rFont val="Carlito"/>
      </rPr>
      <t>a regularidade administrativa, a confiança institucional e a segurança jurídica das decisões estratégicas.</t>
    </r>
  </si>
  <si>
    <r>
      <rPr>
        <sz val="15"/>
        <color theme="1"/>
        <rFont val="Carlito"/>
      </rPr>
      <t xml:space="preserve">Instituir o dimensionamento, aprimorar a alocação da força de trabalho, a priorização de entregas e a continuidade dos serviços críticos, buscando preservar a capacidade de execução institucional diante de limitações de pessoal, funções, carreira e pressões sobre as equipes. </t>
    </r>
    <r>
      <rPr>
        <b/>
        <sz val="15"/>
        <color rgb="FFFF0000"/>
        <rFont val="Carlito"/>
      </rPr>
      <t>(TRANSVERSAL)</t>
    </r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</si>
  <si>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Desenvolvimento Institucional</t>
    </r>
  </si>
  <si>
    <t>Forças</t>
  </si>
  <si>
    <t>Oportunidades</t>
  </si>
  <si>
    <t xml:space="preserve">
    - Disponibilidade de dados e indicadores institucionais para uma gestão baseada em evidências
    - Processos eleitorais digitais, transparentes e auditáveis
    - Potencial para o aproveitamento de recursos para impulsionamento da sustentabilidade
    - Amadurecimento progressivo na elaboração do planejamento estratégico
    - Potencial de atuação dos órgãos da integridade, Auditoria Interna, Procuradoria Federal e Corregedoria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</si>
  <si>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</si>
  <si>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</si>
  <si>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Ameaças</t>
  </si>
  <si>
    <t xml:space="preserve">
    - Planejamento, monitoramento e avaliação institucional pouco efetivos
    - Normativos e estruturas organizacionais desatualizados, sem padrões definidos e com uso pouco estratégico
    - Sustentabilidade institucional pouco estruturada e gestão ambiental insuficiente
    - Baixa maturidade da governança institucional, controles, gestão de riscos e gestão baseada em evidências
    - Gestão de processos incipiente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</si>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</sst>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>
    <font>
      <sz val="11"/>
      <color rgb="FF000000"/>
      <name val="Carlito"/>
      <scheme val="minor"/>
    </font>
    <font>
      <b/>
      <sz val="11"/>
      <color rgb="FFFFFFFF"/>
      <name val="Carlito"/>
    </font>
    <font>
      <sz val="11"/>
      <color theme="1"/>
      <name val="Carlito"/>
    </font>
    <font>
      <sz val="11"/>
      <color rgb="FF222438"/>
      <name val="Carlito"/>
    </font>
    <font>
      <sz val="11"/>
      <color theme="1"/>
      <name val="Carlito"/>
      <scheme val="minor"/>
    </font>
    <font>
      <b/>
      <sz val="11"/>
      <color rgb="FF222438"/>
      <name val="Carlito"/>
    </font>
    <font>
      <sz val="11"/>
      <color rgb="FFFF0000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28"/>
      <color theme="1"/>
      <name val="Roboto"/>
    </font>
    <font>
      <b/>
      <sz val="24"/>
      <color theme="1"/>
      <name val="Roboto"/>
    </font>
    <font>
      <b/>
      <sz val="16"/>
      <color rgb="FFFFFFFF"/>
      <name val="Carlito"/>
    </font>
    <font>
      <sz val="15"/>
      <color rgb="FF222438"/>
      <name val="Carlito"/>
    </font>
    <font>
      <sz val="14"/>
      <color rgb="FF222438"/>
      <name val="Carlito"/>
    </font>
    <font>
      <sz val="15"/>
      <color theme="1"/>
      <name val="Carlito"/>
    </font>
    <font>
      <sz val="20"/>
      <color theme="1"/>
      <name val="Roboto"/>
    </font>
    <font>
      <b/>
      <sz val="11"/>
      <color rgb="FFFF0000"/>
      <name val="Carlito"/>
    </font>
    <font>
      <b/>
      <sz val="11"/>
      <color theme="1"/>
      <name val="Carlito"/>
    </font>
    <font>
      <b/>
      <sz val="11"/>
      <color rgb="FF0000FF"/>
      <name val="Carlito"/>
    </font>
    <font>
      <strike/>
      <sz val="11"/>
      <color rgb="FF222438"/>
      <name val="Carlito"/>
    </font>
    <font>
      <b/>
      <sz val="19"/>
      <color theme="1"/>
      <name val="Roboto"/>
    </font>
    <font>
      <b/>
      <sz val="15"/>
      <color rgb="FFFF0000"/>
      <name val="Carlito"/>
    </font>
    <font>
      <b/>
      <sz val="15"/>
      <color rgb="FF222438"/>
      <name val="Carlito"/>
    </font>
  </fonts>
  <fills count="1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222438"/>
        <bgColor rgb="FF222438"/>
      </patternFill>
    </fill>
    <fill>
      <patternFill patternType="solid">
        <fgColor rgb="FFC1E4F5"/>
        <bgColor rgb="FFC1E4F5"/>
      </patternFill>
    </fill>
    <fill>
      <patternFill patternType="solid">
        <fgColor rgb="FF6648F7"/>
        <bgColor rgb="FF6648F7"/>
      </patternFill>
    </fill>
    <fill>
      <patternFill patternType="solid">
        <fgColor theme="0"/>
        <bgColor theme="0"/>
      </patternFill>
    </fill>
    <fill>
      <patternFill patternType="solid">
        <fgColor rgb="FF156082"/>
        <bgColor rgb="FF156082"/>
      </patternFill>
    </fill>
    <fill>
      <patternFill patternType="solid">
        <fgColor rgb="FF000000"/>
        <bgColor rgb="FF000000"/>
      </patternFill>
    </fill>
    <fill>
      <patternFill patternType="solid">
        <fgColor rgb="FF434343"/>
        <bgColor rgb="FF434343"/>
      </patternFill>
    </fill>
    <fill>
      <patternFill patternType="solid">
        <fgColor rgb="FF8DF6F8"/>
        <bgColor rgb="FF8DF6F8"/>
      </patternFill>
    </fill>
    <fill>
      <patternFill patternType="solid">
        <fgColor rgb="FF351C75"/>
        <bgColor rgb="FF351C75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1" fillId="5" borderId="0" xfId="0" applyFont="1" applyFill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4" borderId="0" xfId="0" applyFont="1" applyFill="1" applyAlignment="1">
      <alignment vertical="top"/>
    </xf>
    <xf numFmtId="0" fontId="3" fillId="6" borderId="0" xfId="0" applyFont="1" applyFill="1" applyAlignment="1">
      <alignment vertical="top" wrapText="1"/>
    </xf>
    <xf numFmtId="0" fontId="1" fillId="7" borderId="0" xfId="0" applyFont="1" applyFill="1" applyAlignment="1">
      <alignment horizontal="center" vertical="top" wrapText="1"/>
    </xf>
    <xf numFmtId="0" fontId="2" fillId="6" borderId="0" xfId="0" applyFont="1" applyFill="1" applyAlignment="1">
      <alignment vertical="top"/>
    </xf>
    <xf numFmtId="0" fontId="1" fillId="8" borderId="0" xfId="0" applyFont="1" applyFill="1" applyAlignment="1">
      <alignment horizontal="center" vertical="top" wrapText="1"/>
    </xf>
    <xf numFmtId="0" fontId="1" fillId="9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10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top"/>
    </xf>
    <xf numFmtId="0" fontId="7" fillId="11" borderId="0" xfId="0" applyFont="1" applyFill="1" applyAlignment="1">
      <alignment horizontal="right" vertical="top"/>
    </xf>
    <xf numFmtId="0" fontId="9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/>
    </xf>
    <xf numFmtId="0" fontId="2" fillId="1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13" borderId="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vertical="top" wrapText="1"/>
    </xf>
    <xf numFmtId="0" fontId="12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6" fillId="0" borderId="2" xfId="0" applyFont="1" applyBorder="1" applyAlignment="1">
      <alignment horizontal="left" vertical="top" wrapText="1"/>
    </xf>
    <xf numFmtId="0" fontId="1" fillId="3" borderId="0" xfId="0" applyFont="1" applyFill="1" applyAlignment="1">
      <alignment horizontal="center" vertical="top" wrapText="1"/>
    </xf>
    <xf numFmtId="0" fontId="0" fillId="0" borderId="0" xfId="0"/>
    <xf numFmtId="0" fontId="1" fillId="3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8" fillId="8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ill>
        <patternFill patternType="solid">
          <fgColor rgb="FFEADCF8"/>
          <bgColor rgb="FFEADCF8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D9EAD3"/>
          <bgColor rgb="FFD9EAD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</dxfs>
  <tableStyles count="3">
    <tableStyle name="Núcleos estratégicos-style" pivot="0" count="3" xr9:uid="{00000000-0011-0000-FFFF-FFFF00000000}">
      <tableStyleElement type="headerRow" dxfId="12"/>
      <tableStyleElement type="firstRowStripe" dxfId="11"/>
      <tableStyleElement type="secondRowStripe" dxfId="10"/>
    </tableStyle>
    <tableStyle name="Núcleos - A0-style" pivot="0" count="3" xr9:uid="{00000000-0011-0000-FFFF-FFFF01000000}">
      <tableStyleElement type="headerRow" dxfId="9"/>
      <tableStyleElement type="firstRowStripe" dxfId="8"/>
      <tableStyleElement type="secondRowStripe" dxfId="7"/>
    </tableStyle>
    <tableStyle name="Núcleos - A0 - Original-style" pivot="0" count="3" xr9:uid="{00000000-0011-0000-FFFF-FFFF02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N9">
  <tableColumns count="14">
    <tableColumn id="1" xr3:uid="{00000000-0010-0000-0000-000001000000}" name="Núcleo estratégico preliminar"/>
    <tableColumn id="2" xr3:uid="{00000000-0010-0000-0000-000002000000}" name="Resultado esperado consolidado"/>
    <tableColumn id="3" xr3:uid="{00000000-0010-0000-0000-000003000000}" name="Cruzamento- âncora"/>
    <tableColumn id="4" xr3:uid="{00000000-0010-0000-0000-000004000000}" name="Cruzamentos agregáveis"/>
    <tableColumn id="5" xr3:uid="{00000000-0010-0000-0000-000005000000}" name="Tipos de cruzamento contemplados"/>
    <tableColumn id="6" xr3:uid="{00000000-0010-0000-0000-000006000000}" name="Estratégia consolidada preliminar"/>
    <tableColumn id="7" xr3:uid="{00000000-0010-0000-0000-000007000000}" name="Destino estratégico provável"/>
    <tableColumn id="8" xr3:uid="{00000000-0010-0000-0000-000008000000}" name="Potencial para objetivo estratégico?"/>
    <tableColumn id="9" xr3:uid="{00000000-0010-0000-0000-000009000000}" name="Temas transversais"/>
    <tableColumn id="10" xr3:uid="{00000000-0010-0000-0000-00000A000000}" name="Observação para curadoria da Comissão Executiva"/>
    <tableColumn id="11" xr3:uid="{00000000-0010-0000-0000-00000B000000}" name="Decisão"/>
    <tableColumn id="12" xr3:uid="{00000000-0010-0000-0000-00000C000000}" name="Observações"/>
    <tableColumn id="13" xr3:uid="{00000000-0010-0000-0000-00000D000000}" name="Estrtatégia consolidada final"/>
    <tableColumn id="14" xr3:uid="{00000000-0010-0000-0000-00000E000000}" name="Estratégia Alternativa"/>
  </tableColumns>
  <tableStyleInfo name="Núcleos estratégico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D9">
  <tableColumns count="4">
    <tableColumn id="1" xr3:uid="{00000000-0010-0000-0100-000001000000}" name="Núcleo Estratégico"/>
    <tableColumn id="2" xr3:uid="{00000000-0010-0000-0100-000002000000}" name="Resultado Esperado"/>
    <tableColumn id="3" xr3:uid="{00000000-0010-0000-0100-000003000000}" name="Destino"/>
    <tableColumn id="4" xr3:uid="{00000000-0010-0000-0100-000004000000}" name="Estratégia"/>
  </tableColumns>
  <tableStyleInfo name="Núcleos - A0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Z5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40" t="s">
        <v>376</v>
      </c>
      <c r="B1" s="36"/>
    </row>
    <row r="2" spans="1:26" ht="45" customHeight="1">
      <c r="A2" s="32" t="s">
        <v>377</v>
      </c>
      <c r="B2" s="32" t="s">
        <v>378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280.5">
      <c r="A3" s="34" t="s">
        <v>379</v>
      </c>
      <c r="B3" s="34" t="s">
        <v>380</v>
      </c>
    </row>
    <row r="4" spans="1:26" ht="45" customHeight="1">
      <c r="A4" s="32" t="s">
        <v>381</v>
      </c>
      <c r="B4" s="32" t="s">
        <v>382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306">
      <c r="A5" s="34" t="s">
        <v>383</v>
      </c>
      <c r="B5" s="34" t="s">
        <v>384</v>
      </c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workbookViewId="0">
      <pane ySplit="1" topLeftCell="A2" activePane="bottomLeft" state="frozen"/>
      <selection pane="bottomLeft" activeCell="B3" sqref="B3"/>
    </sheetView>
  </sheetViews>
  <sheetFormatPr defaultColWidth="12.625" defaultRowHeight="15" customHeight="1"/>
  <cols>
    <col min="1" max="1" width="15.125" hidden="1" customWidth="1"/>
    <col min="2" max="3" width="15.125" customWidth="1"/>
    <col min="4" max="4" width="30.125" customWidth="1"/>
    <col min="5" max="5" width="15.125" customWidth="1"/>
    <col min="6" max="6" width="30.125" customWidth="1"/>
    <col min="7" max="8" width="50.125" customWidth="1"/>
    <col min="9" max="9" width="42" hidden="1" customWidth="1"/>
    <col min="10" max="10" width="48" hidden="1" customWidth="1"/>
    <col min="11" max="11" width="38" hidden="1" customWidth="1"/>
    <col min="12" max="12" width="16" customWidth="1"/>
    <col min="13" max="13" width="38" customWidth="1"/>
    <col min="14" max="14" width="15.125" customWidth="1"/>
    <col min="15" max="15" width="35.125" customWidth="1"/>
    <col min="16" max="16" width="18" customWidth="1"/>
    <col min="17" max="17" width="16.375" customWidth="1"/>
    <col min="18" max="18" width="42" customWidth="1"/>
    <col min="19" max="19" width="22" customWidth="1"/>
    <col min="20" max="20" width="40" customWidth="1"/>
    <col min="21" max="21" width="18" customWidth="1"/>
    <col min="22" max="26" width="8.625" customWidth="1"/>
  </cols>
  <sheetData>
    <row r="1" spans="1:21" ht="45">
      <c r="A1" s="1" t="s">
        <v>0</v>
      </c>
      <c r="B1" s="1" t="s">
        <v>2</v>
      </c>
      <c r="C1" s="1" t="s">
        <v>5</v>
      </c>
      <c r="D1" s="1" t="s">
        <v>7</v>
      </c>
      <c r="E1" s="1" t="s">
        <v>9</v>
      </c>
      <c r="F1" s="1" t="s">
        <v>11</v>
      </c>
      <c r="G1" s="1" t="s">
        <v>13</v>
      </c>
      <c r="H1" s="1" t="s">
        <v>15</v>
      </c>
      <c r="I1" s="1" t="s">
        <v>17</v>
      </c>
      <c r="J1" s="1" t="s">
        <v>18</v>
      </c>
      <c r="K1" s="1" t="s">
        <v>22</v>
      </c>
      <c r="L1" s="1" t="s">
        <v>23</v>
      </c>
      <c r="M1" s="1" t="s">
        <v>25</v>
      </c>
      <c r="N1" s="1" t="s">
        <v>26</v>
      </c>
      <c r="O1" s="1" t="s">
        <v>27</v>
      </c>
      <c r="P1" s="1" t="s">
        <v>14</v>
      </c>
      <c r="Q1" s="1" t="s">
        <v>28</v>
      </c>
      <c r="R1" s="1" t="s">
        <v>16</v>
      </c>
      <c r="S1" s="1" t="s">
        <v>30</v>
      </c>
      <c r="T1" s="1" t="s">
        <v>32</v>
      </c>
      <c r="U1" s="1" t="s">
        <v>34</v>
      </c>
    </row>
    <row r="2" spans="1:21" ht="99.75">
      <c r="A2" s="3" t="s">
        <v>37</v>
      </c>
      <c r="B2" s="3" t="s">
        <v>39</v>
      </c>
      <c r="C2" s="3" t="s">
        <v>41</v>
      </c>
      <c r="D2" s="3" t="s">
        <v>43</v>
      </c>
      <c r="E2" s="3" t="s">
        <v>45</v>
      </c>
      <c r="F2" s="3" t="s">
        <v>47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55</v>
      </c>
      <c r="N2" s="3" t="s">
        <v>42</v>
      </c>
      <c r="O2" s="3" t="s">
        <v>57</v>
      </c>
      <c r="P2" s="3" t="s">
        <v>44</v>
      </c>
      <c r="Q2" s="3" t="s">
        <v>54</v>
      </c>
      <c r="R2" s="3" t="s">
        <v>60</v>
      </c>
      <c r="S2" s="3" t="s">
        <v>54</v>
      </c>
      <c r="T2" s="3" t="s">
        <v>59</v>
      </c>
      <c r="U2" s="3" t="s">
        <v>62</v>
      </c>
    </row>
    <row r="3" spans="1:21" ht="99.75">
      <c r="A3" s="7" t="s">
        <v>37</v>
      </c>
      <c r="B3" s="7" t="s">
        <v>39</v>
      </c>
      <c r="C3" s="7" t="s">
        <v>41</v>
      </c>
      <c r="D3" s="7" t="s">
        <v>43</v>
      </c>
      <c r="E3" s="7" t="s">
        <v>65</v>
      </c>
      <c r="F3" s="7" t="s">
        <v>68</v>
      </c>
      <c r="G3" s="7" t="s">
        <v>71</v>
      </c>
      <c r="H3" s="7" t="s">
        <v>75</v>
      </c>
      <c r="I3" s="7" t="s">
        <v>77</v>
      </c>
      <c r="J3" s="7" t="s">
        <v>79</v>
      </c>
      <c r="K3" s="7" t="s">
        <v>81</v>
      </c>
      <c r="L3" s="7" t="s">
        <v>82</v>
      </c>
      <c r="M3" s="7" t="s">
        <v>84</v>
      </c>
      <c r="N3" s="7" t="s">
        <v>85</v>
      </c>
      <c r="O3" s="7" t="s">
        <v>87</v>
      </c>
      <c r="P3" s="7" t="s">
        <v>88</v>
      </c>
      <c r="Q3" s="7" t="s">
        <v>54</v>
      </c>
      <c r="R3" s="7" t="s">
        <v>90</v>
      </c>
      <c r="S3" s="7" t="s">
        <v>82</v>
      </c>
      <c r="T3" s="7" t="s">
        <v>92</v>
      </c>
      <c r="U3" s="7" t="s">
        <v>94</v>
      </c>
    </row>
    <row r="4" spans="1:21" ht="99.75">
      <c r="A4" s="3" t="s">
        <v>37</v>
      </c>
      <c r="B4" s="3" t="s">
        <v>39</v>
      </c>
      <c r="C4" s="3" t="s">
        <v>41</v>
      </c>
      <c r="D4" s="3" t="s">
        <v>43</v>
      </c>
      <c r="E4" s="3" t="s">
        <v>99</v>
      </c>
      <c r="F4" s="3" t="s">
        <v>100</v>
      </c>
      <c r="G4" s="3" t="s">
        <v>71</v>
      </c>
      <c r="H4" s="3" t="s">
        <v>75</v>
      </c>
      <c r="I4" s="3" t="s">
        <v>77</v>
      </c>
      <c r="J4" s="3" t="s">
        <v>79</v>
      </c>
      <c r="K4" s="3" t="s">
        <v>81</v>
      </c>
      <c r="L4" s="3" t="s">
        <v>82</v>
      </c>
      <c r="M4" s="3" t="s">
        <v>84</v>
      </c>
      <c r="N4" s="3" t="s">
        <v>85</v>
      </c>
      <c r="O4" s="3" t="s">
        <v>87</v>
      </c>
      <c r="P4" s="3" t="s">
        <v>88</v>
      </c>
      <c r="Q4" s="3" t="s">
        <v>54</v>
      </c>
      <c r="R4" s="3" t="s">
        <v>90</v>
      </c>
      <c r="S4" s="3" t="s">
        <v>82</v>
      </c>
      <c r="T4" s="3" t="s">
        <v>92</v>
      </c>
      <c r="U4" s="3" t="s">
        <v>94</v>
      </c>
    </row>
    <row r="5" spans="1:21" ht="99.75">
      <c r="A5" s="7" t="s">
        <v>37</v>
      </c>
      <c r="B5" s="7" t="s">
        <v>39</v>
      </c>
      <c r="C5" s="7" t="s">
        <v>41</v>
      </c>
      <c r="D5" s="7" t="s">
        <v>43</v>
      </c>
      <c r="E5" s="7" t="s">
        <v>116</v>
      </c>
      <c r="F5" s="7" t="s">
        <v>118</v>
      </c>
      <c r="G5" s="7" t="s">
        <v>122</v>
      </c>
      <c r="H5" s="7" t="s">
        <v>124</v>
      </c>
      <c r="I5" s="7" t="s">
        <v>125</v>
      </c>
      <c r="J5" s="7" t="s">
        <v>31</v>
      </c>
      <c r="K5" s="7" t="s">
        <v>127</v>
      </c>
      <c r="L5" s="7" t="s">
        <v>82</v>
      </c>
      <c r="M5" s="7" t="s">
        <v>84</v>
      </c>
      <c r="N5" s="7" t="s">
        <v>42</v>
      </c>
      <c r="O5" s="7" t="s">
        <v>132</v>
      </c>
      <c r="P5" s="7" t="s">
        <v>44</v>
      </c>
      <c r="Q5" s="7" t="s">
        <v>54</v>
      </c>
      <c r="R5" s="7" t="s">
        <v>46</v>
      </c>
      <c r="S5" s="7" t="s">
        <v>133</v>
      </c>
      <c r="T5" s="7" t="s">
        <v>29</v>
      </c>
      <c r="U5" s="7" t="s">
        <v>62</v>
      </c>
    </row>
    <row r="6" spans="1:21" ht="99.75">
      <c r="A6" s="3" t="s">
        <v>37</v>
      </c>
      <c r="B6" s="3" t="s">
        <v>39</v>
      </c>
      <c r="C6" s="3" t="s">
        <v>41</v>
      </c>
      <c r="D6" s="3" t="s">
        <v>43</v>
      </c>
      <c r="E6" s="3" t="s">
        <v>135</v>
      </c>
      <c r="F6" s="3" t="s">
        <v>136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55</v>
      </c>
      <c r="N6" s="3" t="s">
        <v>42</v>
      </c>
      <c r="O6" s="3" t="s">
        <v>57</v>
      </c>
      <c r="P6" s="3" t="s">
        <v>44</v>
      </c>
      <c r="Q6" s="3" t="s">
        <v>54</v>
      </c>
      <c r="R6" s="3" t="s">
        <v>60</v>
      </c>
      <c r="S6" s="3" t="s">
        <v>54</v>
      </c>
      <c r="T6" s="3" t="s">
        <v>59</v>
      </c>
      <c r="U6" s="3" t="s">
        <v>62</v>
      </c>
    </row>
    <row r="7" spans="1:21" ht="85.5">
      <c r="A7" s="7" t="s">
        <v>37</v>
      </c>
      <c r="B7" s="7" t="s">
        <v>39</v>
      </c>
      <c r="C7" s="7" t="s">
        <v>140</v>
      </c>
      <c r="D7" s="7" t="s">
        <v>141</v>
      </c>
      <c r="E7" s="7" t="s">
        <v>45</v>
      </c>
      <c r="F7" s="7" t="s">
        <v>47</v>
      </c>
      <c r="G7" s="7" t="s">
        <v>142</v>
      </c>
      <c r="H7" s="7" t="s">
        <v>142</v>
      </c>
      <c r="I7" s="7" t="s">
        <v>142</v>
      </c>
      <c r="J7" s="7" t="s">
        <v>142</v>
      </c>
      <c r="K7" s="7" t="s">
        <v>142</v>
      </c>
      <c r="L7" s="7" t="s">
        <v>133</v>
      </c>
      <c r="M7" s="7" t="s">
        <v>147</v>
      </c>
      <c r="N7" s="7" t="s">
        <v>142</v>
      </c>
      <c r="O7" s="7" t="s">
        <v>142</v>
      </c>
      <c r="P7" s="7" t="s">
        <v>142</v>
      </c>
      <c r="Q7" s="7" t="s">
        <v>142</v>
      </c>
      <c r="R7" s="7" t="s">
        <v>142</v>
      </c>
      <c r="S7" s="7" t="s">
        <v>142</v>
      </c>
      <c r="T7" s="7" t="s">
        <v>142</v>
      </c>
      <c r="U7" s="7" t="s">
        <v>142</v>
      </c>
    </row>
    <row r="8" spans="1:21" ht="85.5">
      <c r="A8" s="3" t="s">
        <v>37</v>
      </c>
      <c r="B8" s="3" t="s">
        <v>39</v>
      </c>
      <c r="C8" s="3" t="s">
        <v>140</v>
      </c>
      <c r="D8" s="3" t="s">
        <v>141</v>
      </c>
      <c r="E8" s="3" t="s">
        <v>65</v>
      </c>
      <c r="F8" s="3" t="s">
        <v>68</v>
      </c>
      <c r="G8" s="3" t="s">
        <v>142</v>
      </c>
      <c r="H8" s="3" t="s">
        <v>142</v>
      </c>
      <c r="I8" s="3" t="s">
        <v>142</v>
      </c>
      <c r="J8" s="3" t="s">
        <v>142</v>
      </c>
      <c r="K8" s="3" t="s">
        <v>142</v>
      </c>
      <c r="L8" s="3" t="s">
        <v>159</v>
      </c>
      <c r="M8" s="3" t="s">
        <v>161</v>
      </c>
      <c r="N8" s="3" t="s">
        <v>142</v>
      </c>
      <c r="O8" s="3" t="s">
        <v>142</v>
      </c>
      <c r="P8" s="3" t="s">
        <v>142</v>
      </c>
      <c r="Q8" s="3" t="s">
        <v>142</v>
      </c>
      <c r="R8" s="3" t="s">
        <v>142</v>
      </c>
      <c r="S8" s="3" t="s">
        <v>142</v>
      </c>
      <c r="T8" s="3" t="s">
        <v>142</v>
      </c>
      <c r="U8" s="3" t="s">
        <v>142</v>
      </c>
    </row>
    <row r="9" spans="1:21" ht="99.75">
      <c r="A9" s="7" t="s">
        <v>37</v>
      </c>
      <c r="B9" s="7" t="s">
        <v>39</v>
      </c>
      <c r="C9" s="7" t="s">
        <v>140</v>
      </c>
      <c r="D9" s="7" t="s">
        <v>141</v>
      </c>
      <c r="E9" s="7" t="s">
        <v>99</v>
      </c>
      <c r="F9" s="7" t="s">
        <v>100</v>
      </c>
      <c r="G9" s="7" t="s">
        <v>142</v>
      </c>
      <c r="H9" s="7" t="s">
        <v>142</v>
      </c>
      <c r="I9" s="7" t="s">
        <v>142</v>
      </c>
      <c r="J9" s="7" t="s">
        <v>142</v>
      </c>
      <c r="K9" s="7" t="s">
        <v>142</v>
      </c>
      <c r="L9" s="7" t="s">
        <v>133</v>
      </c>
      <c r="M9" s="7" t="s">
        <v>171</v>
      </c>
      <c r="N9" s="7" t="s">
        <v>142</v>
      </c>
      <c r="O9" s="7" t="s">
        <v>142</v>
      </c>
      <c r="P9" s="7" t="s">
        <v>142</v>
      </c>
      <c r="Q9" s="7" t="s">
        <v>142</v>
      </c>
      <c r="R9" s="7" t="s">
        <v>142</v>
      </c>
      <c r="S9" s="7" t="s">
        <v>142</v>
      </c>
      <c r="T9" s="7" t="s">
        <v>142</v>
      </c>
      <c r="U9" s="7" t="s">
        <v>142</v>
      </c>
    </row>
    <row r="10" spans="1:21" ht="99.75">
      <c r="A10" s="3" t="s">
        <v>37</v>
      </c>
      <c r="B10" s="3" t="s">
        <v>39</v>
      </c>
      <c r="C10" s="3" t="s">
        <v>140</v>
      </c>
      <c r="D10" s="3" t="s">
        <v>141</v>
      </c>
      <c r="E10" s="3" t="s">
        <v>116</v>
      </c>
      <c r="F10" s="3" t="s">
        <v>118</v>
      </c>
      <c r="G10" s="3" t="s">
        <v>142</v>
      </c>
      <c r="H10" s="3" t="s">
        <v>142</v>
      </c>
      <c r="I10" s="3" t="s">
        <v>142</v>
      </c>
      <c r="J10" s="3" t="s">
        <v>142</v>
      </c>
      <c r="K10" s="3" t="s">
        <v>142</v>
      </c>
      <c r="L10" s="3" t="s">
        <v>133</v>
      </c>
      <c r="M10" s="3" t="s">
        <v>175</v>
      </c>
      <c r="N10" s="3" t="s">
        <v>142</v>
      </c>
      <c r="O10" s="3" t="s">
        <v>142</v>
      </c>
      <c r="P10" s="3" t="s">
        <v>142</v>
      </c>
      <c r="Q10" s="3" t="s">
        <v>142</v>
      </c>
      <c r="R10" s="3" t="s">
        <v>142</v>
      </c>
      <c r="S10" s="3" t="s">
        <v>142</v>
      </c>
      <c r="T10" s="3" t="s">
        <v>142</v>
      </c>
      <c r="U10" s="3" t="s">
        <v>142</v>
      </c>
    </row>
    <row r="11" spans="1:21" ht="99.75">
      <c r="A11" s="7" t="s">
        <v>37</v>
      </c>
      <c r="B11" s="7" t="s">
        <v>39</v>
      </c>
      <c r="C11" s="7" t="s">
        <v>140</v>
      </c>
      <c r="D11" s="7" t="s">
        <v>141</v>
      </c>
      <c r="E11" s="7" t="s">
        <v>135</v>
      </c>
      <c r="F11" s="7" t="s">
        <v>136</v>
      </c>
      <c r="G11" s="7" t="s">
        <v>142</v>
      </c>
      <c r="H11" s="7" t="s">
        <v>142</v>
      </c>
      <c r="I11" s="7" t="s">
        <v>142</v>
      </c>
      <c r="J11" s="7" t="s">
        <v>142</v>
      </c>
      <c r="K11" s="7" t="s">
        <v>142</v>
      </c>
      <c r="L11" s="7" t="s">
        <v>133</v>
      </c>
      <c r="M11" s="7" t="s">
        <v>178</v>
      </c>
      <c r="N11" s="7" t="s">
        <v>142</v>
      </c>
      <c r="O11" s="7" t="s">
        <v>142</v>
      </c>
      <c r="P11" s="7" t="s">
        <v>142</v>
      </c>
      <c r="Q11" s="7" t="s">
        <v>142</v>
      </c>
      <c r="R11" s="7" t="s">
        <v>142</v>
      </c>
      <c r="S11" s="7" t="s">
        <v>142</v>
      </c>
      <c r="T11" s="7" t="s">
        <v>142</v>
      </c>
      <c r="U11" s="7" t="s">
        <v>142</v>
      </c>
    </row>
    <row r="12" spans="1:21" ht="128.25">
      <c r="A12" s="3" t="s">
        <v>37</v>
      </c>
      <c r="B12" s="3" t="s">
        <v>39</v>
      </c>
      <c r="C12" s="3" t="s">
        <v>179</v>
      </c>
      <c r="D12" s="3" t="s">
        <v>180</v>
      </c>
      <c r="E12" s="3" t="s">
        <v>45</v>
      </c>
      <c r="F12" s="3" t="s">
        <v>47</v>
      </c>
      <c r="G12" s="3" t="s">
        <v>181</v>
      </c>
      <c r="H12" s="3" t="s">
        <v>182</v>
      </c>
      <c r="I12" s="3" t="s">
        <v>183</v>
      </c>
      <c r="J12" s="3" t="s">
        <v>107</v>
      </c>
      <c r="K12" s="3" t="s">
        <v>184</v>
      </c>
      <c r="L12" s="3" t="s">
        <v>82</v>
      </c>
      <c r="M12" s="3" t="s">
        <v>84</v>
      </c>
      <c r="N12" s="3" t="s">
        <v>113</v>
      </c>
      <c r="O12" s="3" t="s">
        <v>185</v>
      </c>
      <c r="P12" s="3" t="s">
        <v>88</v>
      </c>
      <c r="Q12" s="3" t="s">
        <v>82</v>
      </c>
      <c r="R12" s="3" t="s">
        <v>114</v>
      </c>
      <c r="S12" s="3" t="s">
        <v>82</v>
      </c>
      <c r="T12" s="3" t="s">
        <v>106</v>
      </c>
      <c r="U12" s="3" t="s">
        <v>94</v>
      </c>
    </row>
    <row r="13" spans="1:21" ht="142.5">
      <c r="A13" s="7" t="s">
        <v>37</v>
      </c>
      <c r="B13" s="7" t="s">
        <v>39</v>
      </c>
      <c r="C13" s="7" t="s">
        <v>179</v>
      </c>
      <c r="D13" s="7" t="s">
        <v>180</v>
      </c>
      <c r="E13" s="7" t="s">
        <v>65</v>
      </c>
      <c r="F13" s="7" t="s">
        <v>68</v>
      </c>
      <c r="G13" s="7" t="s">
        <v>187</v>
      </c>
      <c r="H13" s="7" t="s">
        <v>182</v>
      </c>
      <c r="I13" s="7" t="s">
        <v>183</v>
      </c>
      <c r="J13" s="7" t="s">
        <v>107</v>
      </c>
      <c r="K13" s="7" t="s">
        <v>184</v>
      </c>
      <c r="L13" s="7" t="s">
        <v>82</v>
      </c>
      <c r="M13" s="7" t="s">
        <v>84</v>
      </c>
      <c r="N13" s="7" t="s">
        <v>113</v>
      </c>
      <c r="O13" s="7" t="s">
        <v>185</v>
      </c>
      <c r="P13" s="7" t="s">
        <v>88</v>
      </c>
      <c r="Q13" s="7" t="s">
        <v>82</v>
      </c>
      <c r="R13" s="7" t="s">
        <v>114</v>
      </c>
      <c r="S13" s="7" t="s">
        <v>82</v>
      </c>
      <c r="T13" s="7" t="s">
        <v>106</v>
      </c>
      <c r="U13" s="7" t="s">
        <v>94</v>
      </c>
    </row>
    <row r="14" spans="1:21" ht="142.5">
      <c r="A14" s="3" t="s">
        <v>37</v>
      </c>
      <c r="B14" s="3" t="s">
        <v>39</v>
      </c>
      <c r="C14" s="3" t="s">
        <v>179</v>
      </c>
      <c r="D14" s="3" t="s">
        <v>180</v>
      </c>
      <c r="E14" s="3" t="s">
        <v>99</v>
      </c>
      <c r="F14" s="3" t="s">
        <v>100</v>
      </c>
      <c r="G14" s="3" t="s">
        <v>188</v>
      </c>
      <c r="H14" s="3" t="s">
        <v>182</v>
      </c>
      <c r="I14" s="3" t="s">
        <v>183</v>
      </c>
      <c r="J14" s="3" t="s">
        <v>107</v>
      </c>
      <c r="K14" s="3" t="s">
        <v>184</v>
      </c>
      <c r="L14" s="3" t="s">
        <v>82</v>
      </c>
      <c r="M14" s="3" t="s">
        <v>84</v>
      </c>
      <c r="N14" s="3" t="s">
        <v>113</v>
      </c>
      <c r="O14" s="3" t="s">
        <v>185</v>
      </c>
      <c r="P14" s="3" t="s">
        <v>88</v>
      </c>
      <c r="Q14" s="3" t="s">
        <v>82</v>
      </c>
      <c r="R14" s="3" t="s">
        <v>114</v>
      </c>
      <c r="S14" s="3" t="s">
        <v>82</v>
      </c>
      <c r="T14" s="3" t="s">
        <v>106</v>
      </c>
      <c r="U14" s="3" t="s">
        <v>94</v>
      </c>
    </row>
    <row r="15" spans="1:21" ht="114">
      <c r="A15" s="7" t="s">
        <v>37</v>
      </c>
      <c r="B15" s="7" t="s">
        <v>39</v>
      </c>
      <c r="C15" s="7" t="s">
        <v>179</v>
      </c>
      <c r="D15" s="7" t="s">
        <v>180</v>
      </c>
      <c r="E15" s="7" t="s">
        <v>116</v>
      </c>
      <c r="F15" s="7" t="s">
        <v>118</v>
      </c>
      <c r="G15" s="7" t="s">
        <v>142</v>
      </c>
      <c r="H15" s="7" t="s">
        <v>142</v>
      </c>
      <c r="I15" s="7" t="s">
        <v>142</v>
      </c>
      <c r="J15" s="7" t="s">
        <v>142</v>
      </c>
      <c r="K15" s="7" t="s">
        <v>142</v>
      </c>
      <c r="L15" s="7" t="s">
        <v>133</v>
      </c>
      <c r="M15" s="7" t="s">
        <v>190</v>
      </c>
      <c r="N15" s="7" t="s">
        <v>142</v>
      </c>
      <c r="O15" s="7" t="s">
        <v>142</v>
      </c>
      <c r="P15" s="7" t="s">
        <v>142</v>
      </c>
      <c r="Q15" s="7" t="s">
        <v>142</v>
      </c>
      <c r="R15" s="7" t="s">
        <v>142</v>
      </c>
      <c r="S15" s="7" t="s">
        <v>142</v>
      </c>
      <c r="T15" s="7" t="s">
        <v>142</v>
      </c>
      <c r="U15" s="7" t="s">
        <v>142</v>
      </c>
    </row>
    <row r="16" spans="1:21" ht="128.25">
      <c r="A16" s="3" t="s">
        <v>37</v>
      </c>
      <c r="B16" s="3" t="s">
        <v>39</v>
      </c>
      <c r="C16" s="3" t="s">
        <v>179</v>
      </c>
      <c r="D16" s="3" t="s">
        <v>180</v>
      </c>
      <c r="E16" s="3" t="s">
        <v>135</v>
      </c>
      <c r="F16" s="3" t="s">
        <v>136</v>
      </c>
      <c r="G16" s="3" t="s">
        <v>192</v>
      </c>
      <c r="H16" s="3" t="s">
        <v>182</v>
      </c>
      <c r="I16" s="3" t="s">
        <v>183</v>
      </c>
      <c r="J16" s="3" t="s">
        <v>107</v>
      </c>
      <c r="K16" s="3" t="s">
        <v>184</v>
      </c>
      <c r="L16" s="3" t="s">
        <v>54</v>
      </c>
      <c r="M16" s="3" t="s">
        <v>55</v>
      </c>
      <c r="N16" s="3" t="s">
        <v>113</v>
      </c>
      <c r="O16" s="3" t="s">
        <v>185</v>
      </c>
      <c r="P16" s="3" t="s">
        <v>44</v>
      </c>
      <c r="Q16" s="3" t="s">
        <v>82</v>
      </c>
      <c r="R16" s="3" t="s">
        <v>114</v>
      </c>
      <c r="S16" s="3" t="s">
        <v>54</v>
      </c>
      <c r="T16" s="3" t="s">
        <v>106</v>
      </c>
      <c r="U16" s="3" t="s">
        <v>62</v>
      </c>
    </row>
    <row r="17" spans="1:21" ht="128.25">
      <c r="A17" s="7" t="s">
        <v>37</v>
      </c>
      <c r="B17" s="7" t="s">
        <v>39</v>
      </c>
      <c r="C17" s="7" t="s">
        <v>193</v>
      </c>
      <c r="D17" s="7" t="s">
        <v>194</v>
      </c>
      <c r="E17" s="7" t="s">
        <v>45</v>
      </c>
      <c r="F17" s="7" t="s">
        <v>47</v>
      </c>
      <c r="G17" s="7" t="s">
        <v>195</v>
      </c>
      <c r="H17" s="7" t="s">
        <v>196</v>
      </c>
      <c r="I17" s="7" t="s">
        <v>197</v>
      </c>
      <c r="J17" s="7" t="s">
        <v>74</v>
      </c>
      <c r="K17" s="7" t="s">
        <v>198</v>
      </c>
      <c r="L17" s="7" t="s">
        <v>82</v>
      </c>
      <c r="M17" s="7" t="s">
        <v>84</v>
      </c>
      <c r="N17" s="7" t="s">
        <v>42</v>
      </c>
      <c r="O17" s="7" t="s">
        <v>199</v>
      </c>
      <c r="P17" s="7" t="s">
        <v>44</v>
      </c>
      <c r="Q17" s="7" t="s">
        <v>54</v>
      </c>
      <c r="R17" s="7" t="s">
        <v>86</v>
      </c>
      <c r="S17" s="7" t="s">
        <v>133</v>
      </c>
      <c r="T17" s="7" t="s">
        <v>72</v>
      </c>
      <c r="U17" s="7" t="s">
        <v>62</v>
      </c>
    </row>
    <row r="18" spans="1:21" ht="128.25">
      <c r="A18" s="3" t="s">
        <v>37</v>
      </c>
      <c r="B18" s="3" t="s">
        <v>39</v>
      </c>
      <c r="C18" s="3" t="s">
        <v>193</v>
      </c>
      <c r="D18" s="3" t="s">
        <v>194</v>
      </c>
      <c r="E18" s="3" t="s">
        <v>65</v>
      </c>
      <c r="F18" s="3" t="s">
        <v>68</v>
      </c>
      <c r="G18" s="3" t="s">
        <v>200</v>
      </c>
      <c r="H18" s="3" t="s">
        <v>75</v>
      </c>
      <c r="I18" s="3" t="s">
        <v>77</v>
      </c>
      <c r="J18" s="3" t="s">
        <v>79</v>
      </c>
      <c r="K18" s="3" t="s">
        <v>81</v>
      </c>
      <c r="L18" s="3" t="s">
        <v>82</v>
      </c>
      <c r="M18" s="3" t="s">
        <v>84</v>
      </c>
      <c r="N18" s="3" t="s">
        <v>85</v>
      </c>
      <c r="O18" s="3" t="s">
        <v>87</v>
      </c>
      <c r="P18" s="3" t="s">
        <v>88</v>
      </c>
      <c r="Q18" s="3" t="s">
        <v>54</v>
      </c>
      <c r="R18" s="3" t="s">
        <v>90</v>
      </c>
      <c r="S18" s="3" t="s">
        <v>82</v>
      </c>
      <c r="T18" s="3" t="s">
        <v>92</v>
      </c>
      <c r="U18" s="3" t="s">
        <v>94</v>
      </c>
    </row>
    <row r="19" spans="1:21" ht="128.25">
      <c r="A19" s="7" t="s">
        <v>37</v>
      </c>
      <c r="B19" s="7" t="s">
        <v>39</v>
      </c>
      <c r="C19" s="7" t="s">
        <v>193</v>
      </c>
      <c r="D19" s="7" t="s">
        <v>194</v>
      </c>
      <c r="E19" s="7" t="s">
        <v>99</v>
      </c>
      <c r="F19" s="7" t="s">
        <v>100</v>
      </c>
      <c r="G19" s="7" t="s">
        <v>202</v>
      </c>
      <c r="H19" s="7" t="s">
        <v>75</v>
      </c>
      <c r="I19" s="7" t="s">
        <v>77</v>
      </c>
      <c r="J19" s="7" t="s">
        <v>79</v>
      </c>
      <c r="K19" s="7" t="s">
        <v>81</v>
      </c>
      <c r="L19" s="7" t="s">
        <v>54</v>
      </c>
      <c r="M19" s="7" t="s">
        <v>55</v>
      </c>
      <c r="N19" s="7" t="s">
        <v>85</v>
      </c>
      <c r="O19" s="7" t="s">
        <v>87</v>
      </c>
      <c r="P19" s="7" t="s">
        <v>44</v>
      </c>
      <c r="Q19" s="7" t="s">
        <v>54</v>
      </c>
      <c r="R19" s="7" t="s">
        <v>90</v>
      </c>
      <c r="S19" s="7" t="s">
        <v>82</v>
      </c>
      <c r="T19" s="7" t="s">
        <v>92</v>
      </c>
      <c r="U19" s="7" t="s">
        <v>62</v>
      </c>
    </row>
    <row r="20" spans="1:21" ht="142.5">
      <c r="A20" s="3" t="s">
        <v>37</v>
      </c>
      <c r="B20" s="3" t="s">
        <v>39</v>
      </c>
      <c r="C20" s="3" t="s">
        <v>193</v>
      </c>
      <c r="D20" s="3" t="s">
        <v>194</v>
      </c>
      <c r="E20" s="3" t="s">
        <v>116</v>
      </c>
      <c r="F20" s="3" t="s">
        <v>118</v>
      </c>
      <c r="G20" s="3" t="s">
        <v>208</v>
      </c>
      <c r="H20" s="3" t="s">
        <v>124</v>
      </c>
      <c r="I20" s="3" t="s">
        <v>125</v>
      </c>
      <c r="J20" s="3" t="s">
        <v>31</v>
      </c>
      <c r="K20" s="3" t="s">
        <v>127</v>
      </c>
      <c r="L20" s="3" t="s">
        <v>82</v>
      </c>
      <c r="M20" s="3" t="s">
        <v>84</v>
      </c>
      <c r="N20" s="3" t="s">
        <v>42</v>
      </c>
      <c r="O20" s="3" t="s">
        <v>132</v>
      </c>
      <c r="P20" s="3" t="s">
        <v>44</v>
      </c>
      <c r="Q20" s="3" t="s">
        <v>54</v>
      </c>
      <c r="R20" s="3" t="s">
        <v>46</v>
      </c>
      <c r="S20" s="3" t="s">
        <v>133</v>
      </c>
      <c r="T20" s="3" t="s">
        <v>29</v>
      </c>
      <c r="U20" s="3" t="s">
        <v>94</v>
      </c>
    </row>
    <row r="21" spans="1:21" ht="15.75" customHeight="1">
      <c r="A21" s="7" t="s">
        <v>37</v>
      </c>
      <c r="B21" s="7" t="s">
        <v>39</v>
      </c>
      <c r="C21" s="7" t="s">
        <v>193</v>
      </c>
      <c r="D21" s="7" t="s">
        <v>194</v>
      </c>
      <c r="E21" s="7" t="s">
        <v>135</v>
      </c>
      <c r="F21" s="7" t="s">
        <v>136</v>
      </c>
      <c r="G21" s="7" t="s">
        <v>213</v>
      </c>
      <c r="H21" s="7" t="s">
        <v>196</v>
      </c>
      <c r="I21" s="7" t="s">
        <v>197</v>
      </c>
      <c r="J21" s="7" t="s">
        <v>74</v>
      </c>
      <c r="K21" s="7" t="s">
        <v>198</v>
      </c>
      <c r="L21" s="7" t="s">
        <v>54</v>
      </c>
      <c r="M21" s="7" t="s">
        <v>55</v>
      </c>
      <c r="N21" s="7" t="s">
        <v>42</v>
      </c>
      <c r="O21" s="7" t="s">
        <v>199</v>
      </c>
      <c r="P21" s="7" t="s">
        <v>44</v>
      </c>
      <c r="Q21" s="7" t="s">
        <v>54</v>
      </c>
      <c r="R21" s="7" t="s">
        <v>86</v>
      </c>
      <c r="S21" s="7" t="s">
        <v>54</v>
      </c>
      <c r="T21" s="7" t="s">
        <v>72</v>
      </c>
      <c r="U21" s="7" t="s">
        <v>62</v>
      </c>
    </row>
    <row r="22" spans="1:21" ht="15.75" customHeight="1">
      <c r="A22" s="3" t="s">
        <v>37</v>
      </c>
      <c r="B22" s="3" t="s">
        <v>39</v>
      </c>
      <c r="C22" s="3" t="s">
        <v>216</v>
      </c>
      <c r="D22" s="3" t="s">
        <v>217</v>
      </c>
      <c r="E22" s="3" t="s">
        <v>45</v>
      </c>
      <c r="F22" s="3" t="s">
        <v>47</v>
      </c>
      <c r="G22" s="3" t="s">
        <v>219</v>
      </c>
      <c r="H22" s="3" t="s">
        <v>220</v>
      </c>
      <c r="I22" s="3" t="s">
        <v>221</v>
      </c>
      <c r="J22" s="3" t="s">
        <v>144</v>
      </c>
      <c r="K22" s="3" t="s">
        <v>223</v>
      </c>
      <c r="L22" s="3" t="s">
        <v>82</v>
      </c>
      <c r="M22" s="3" t="s">
        <v>84</v>
      </c>
      <c r="N22" s="3" t="s">
        <v>113</v>
      </c>
      <c r="O22" s="3" t="s">
        <v>224</v>
      </c>
      <c r="P22" s="3" t="s">
        <v>88</v>
      </c>
      <c r="Q22" s="3" t="s">
        <v>82</v>
      </c>
      <c r="R22" s="3" t="s">
        <v>154</v>
      </c>
      <c r="S22" s="3" t="s">
        <v>82</v>
      </c>
      <c r="T22" s="3" t="s">
        <v>143</v>
      </c>
      <c r="U22" s="3" t="s">
        <v>94</v>
      </c>
    </row>
    <row r="23" spans="1:21" ht="15.75" customHeight="1">
      <c r="A23" s="7" t="s">
        <v>37</v>
      </c>
      <c r="B23" s="7" t="s">
        <v>39</v>
      </c>
      <c r="C23" s="7" t="s">
        <v>216</v>
      </c>
      <c r="D23" s="7" t="s">
        <v>217</v>
      </c>
      <c r="E23" s="7" t="s">
        <v>65</v>
      </c>
      <c r="F23" s="7" t="s">
        <v>68</v>
      </c>
      <c r="G23" s="7" t="s">
        <v>142</v>
      </c>
      <c r="H23" s="7" t="s">
        <v>142</v>
      </c>
      <c r="I23" s="7" t="s">
        <v>142</v>
      </c>
      <c r="J23" s="7" t="s">
        <v>142</v>
      </c>
      <c r="K23" s="7" t="s">
        <v>142</v>
      </c>
      <c r="L23" s="7" t="s">
        <v>133</v>
      </c>
      <c r="M23" s="7" t="s">
        <v>228</v>
      </c>
      <c r="N23" s="7" t="s">
        <v>142</v>
      </c>
      <c r="O23" s="7" t="s">
        <v>142</v>
      </c>
      <c r="P23" s="7" t="s">
        <v>142</v>
      </c>
      <c r="Q23" s="7" t="s">
        <v>142</v>
      </c>
      <c r="R23" s="7" t="s">
        <v>142</v>
      </c>
      <c r="S23" s="7" t="s">
        <v>142</v>
      </c>
      <c r="T23" s="7" t="s">
        <v>142</v>
      </c>
      <c r="U23" s="7" t="s">
        <v>142</v>
      </c>
    </row>
    <row r="24" spans="1:21" ht="15.75" customHeight="1">
      <c r="A24" s="3" t="s">
        <v>37</v>
      </c>
      <c r="B24" s="3" t="s">
        <v>39</v>
      </c>
      <c r="C24" s="3" t="s">
        <v>216</v>
      </c>
      <c r="D24" s="3" t="s">
        <v>217</v>
      </c>
      <c r="E24" s="3" t="s">
        <v>99</v>
      </c>
      <c r="F24" s="3" t="s">
        <v>100</v>
      </c>
      <c r="G24" s="3" t="s">
        <v>229</v>
      </c>
      <c r="H24" s="3" t="s">
        <v>220</v>
      </c>
      <c r="I24" s="3" t="s">
        <v>221</v>
      </c>
      <c r="J24" s="3" t="s">
        <v>144</v>
      </c>
      <c r="K24" s="3" t="s">
        <v>223</v>
      </c>
      <c r="L24" s="3" t="s">
        <v>82</v>
      </c>
      <c r="M24" s="3" t="s">
        <v>84</v>
      </c>
      <c r="N24" s="3" t="s">
        <v>113</v>
      </c>
      <c r="O24" s="3" t="s">
        <v>224</v>
      </c>
      <c r="P24" s="3" t="s">
        <v>88</v>
      </c>
      <c r="Q24" s="3" t="s">
        <v>82</v>
      </c>
      <c r="R24" s="3" t="s">
        <v>154</v>
      </c>
      <c r="S24" s="3" t="s">
        <v>82</v>
      </c>
      <c r="T24" s="3" t="s">
        <v>143</v>
      </c>
      <c r="U24" s="3" t="s">
        <v>94</v>
      </c>
    </row>
    <row r="25" spans="1:21" ht="15.75" customHeight="1">
      <c r="A25" s="7" t="s">
        <v>37</v>
      </c>
      <c r="B25" s="7" t="s">
        <v>39</v>
      </c>
      <c r="C25" s="7" t="s">
        <v>216</v>
      </c>
      <c r="D25" s="7" t="s">
        <v>217</v>
      </c>
      <c r="E25" s="7" t="s">
        <v>116</v>
      </c>
      <c r="F25" s="7" t="s">
        <v>118</v>
      </c>
      <c r="G25" s="7" t="s">
        <v>142</v>
      </c>
      <c r="H25" s="7" t="s">
        <v>142</v>
      </c>
      <c r="I25" s="7" t="s">
        <v>142</v>
      </c>
      <c r="J25" s="7" t="s">
        <v>142</v>
      </c>
      <c r="K25" s="7" t="s">
        <v>142</v>
      </c>
      <c r="L25" s="7" t="s">
        <v>133</v>
      </c>
      <c r="M25" s="7" t="s">
        <v>230</v>
      </c>
      <c r="N25" s="7" t="s">
        <v>142</v>
      </c>
      <c r="O25" s="7" t="s">
        <v>142</v>
      </c>
      <c r="P25" s="7" t="s">
        <v>142</v>
      </c>
      <c r="Q25" s="7" t="s">
        <v>142</v>
      </c>
      <c r="R25" s="7" t="s">
        <v>142</v>
      </c>
      <c r="S25" s="7" t="s">
        <v>142</v>
      </c>
      <c r="T25" s="7" t="s">
        <v>142</v>
      </c>
      <c r="U25" s="7" t="s">
        <v>142</v>
      </c>
    </row>
    <row r="26" spans="1:21" ht="15.75" customHeight="1">
      <c r="A26" s="3" t="s">
        <v>37</v>
      </c>
      <c r="B26" s="3" t="s">
        <v>39</v>
      </c>
      <c r="C26" s="3" t="s">
        <v>216</v>
      </c>
      <c r="D26" s="3" t="s">
        <v>217</v>
      </c>
      <c r="E26" s="3" t="s">
        <v>135</v>
      </c>
      <c r="F26" s="3" t="s">
        <v>136</v>
      </c>
      <c r="G26" s="3" t="s">
        <v>231</v>
      </c>
      <c r="H26" s="3" t="s">
        <v>220</v>
      </c>
      <c r="I26" s="3" t="s">
        <v>221</v>
      </c>
      <c r="J26" s="3" t="s">
        <v>144</v>
      </c>
      <c r="K26" s="3" t="s">
        <v>223</v>
      </c>
      <c r="L26" s="3" t="s">
        <v>54</v>
      </c>
      <c r="M26" s="3" t="s">
        <v>55</v>
      </c>
      <c r="N26" s="3" t="s">
        <v>113</v>
      </c>
      <c r="O26" s="3" t="s">
        <v>224</v>
      </c>
      <c r="P26" s="3" t="s">
        <v>44</v>
      </c>
      <c r="Q26" s="3" t="s">
        <v>82</v>
      </c>
      <c r="R26" s="3" t="s">
        <v>154</v>
      </c>
      <c r="S26" s="3" t="s">
        <v>54</v>
      </c>
      <c r="T26" s="3" t="s">
        <v>143</v>
      </c>
      <c r="U26" s="3" t="s">
        <v>62</v>
      </c>
    </row>
    <row r="27" spans="1:21" ht="15.75" customHeight="1">
      <c r="A27" s="7" t="s">
        <v>37</v>
      </c>
      <c r="B27" s="7" t="s">
        <v>232</v>
      </c>
      <c r="C27" s="7" t="s">
        <v>233</v>
      </c>
      <c r="D27" s="7" t="s">
        <v>234</v>
      </c>
      <c r="E27" s="7" t="s">
        <v>45</v>
      </c>
      <c r="F27" s="7" t="s">
        <v>47</v>
      </c>
      <c r="G27" s="7" t="s">
        <v>235</v>
      </c>
      <c r="H27" s="7" t="s">
        <v>196</v>
      </c>
      <c r="I27" s="7" t="s">
        <v>197</v>
      </c>
      <c r="J27" s="7" t="s">
        <v>74</v>
      </c>
      <c r="K27" s="7" t="s">
        <v>198</v>
      </c>
      <c r="L27" s="7" t="s">
        <v>54</v>
      </c>
      <c r="M27" s="7" t="s">
        <v>55</v>
      </c>
      <c r="N27" s="7" t="s">
        <v>42</v>
      </c>
      <c r="O27" s="7" t="s">
        <v>199</v>
      </c>
      <c r="P27" s="7" t="s">
        <v>44</v>
      </c>
      <c r="Q27" s="7" t="s">
        <v>54</v>
      </c>
      <c r="R27" s="7" t="s">
        <v>86</v>
      </c>
      <c r="S27" s="7" t="s">
        <v>54</v>
      </c>
      <c r="T27" s="7" t="s">
        <v>72</v>
      </c>
      <c r="U27" s="7" t="s">
        <v>236</v>
      </c>
    </row>
    <row r="28" spans="1:21" ht="15.75" customHeight="1">
      <c r="A28" s="3" t="s">
        <v>37</v>
      </c>
      <c r="B28" s="3" t="s">
        <v>232</v>
      </c>
      <c r="C28" s="3" t="s">
        <v>233</v>
      </c>
      <c r="D28" s="3" t="s">
        <v>234</v>
      </c>
      <c r="E28" s="3" t="s">
        <v>65</v>
      </c>
      <c r="F28" s="3" t="s">
        <v>68</v>
      </c>
      <c r="G28" s="3" t="s">
        <v>237</v>
      </c>
      <c r="H28" s="3" t="s">
        <v>75</v>
      </c>
      <c r="I28" s="3" t="s">
        <v>77</v>
      </c>
      <c r="J28" s="3" t="s">
        <v>79</v>
      </c>
      <c r="K28" s="3" t="s">
        <v>81</v>
      </c>
      <c r="L28" s="3" t="s">
        <v>82</v>
      </c>
      <c r="M28" s="3" t="s">
        <v>84</v>
      </c>
      <c r="N28" s="3" t="s">
        <v>85</v>
      </c>
      <c r="O28" s="3" t="s">
        <v>87</v>
      </c>
      <c r="P28" s="3" t="s">
        <v>88</v>
      </c>
      <c r="Q28" s="3" t="s">
        <v>54</v>
      </c>
      <c r="R28" s="3" t="s">
        <v>90</v>
      </c>
      <c r="S28" s="3" t="s">
        <v>82</v>
      </c>
      <c r="T28" s="3" t="s">
        <v>92</v>
      </c>
      <c r="U28" s="3" t="s">
        <v>236</v>
      </c>
    </row>
    <row r="29" spans="1:21" ht="15.75" customHeight="1">
      <c r="A29" s="7" t="s">
        <v>37</v>
      </c>
      <c r="B29" s="7" t="s">
        <v>232</v>
      </c>
      <c r="C29" s="7" t="s">
        <v>233</v>
      </c>
      <c r="D29" s="7" t="s">
        <v>234</v>
      </c>
      <c r="E29" s="7" t="s">
        <v>99</v>
      </c>
      <c r="F29" s="7" t="s">
        <v>100</v>
      </c>
      <c r="G29" s="7" t="s">
        <v>238</v>
      </c>
      <c r="H29" s="7" t="s">
        <v>196</v>
      </c>
      <c r="I29" s="7" t="s">
        <v>197</v>
      </c>
      <c r="J29" s="7" t="s">
        <v>74</v>
      </c>
      <c r="K29" s="7" t="s">
        <v>198</v>
      </c>
      <c r="L29" s="7" t="s">
        <v>82</v>
      </c>
      <c r="M29" s="7" t="s">
        <v>84</v>
      </c>
      <c r="N29" s="7" t="s">
        <v>42</v>
      </c>
      <c r="O29" s="7" t="s">
        <v>199</v>
      </c>
      <c r="P29" s="7" t="s">
        <v>44</v>
      </c>
      <c r="Q29" s="7" t="s">
        <v>54</v>
      </c>
      <c r="R29" s="7" t="s">
        <v>86</v>
      </c>
      <c r="S29" s="7" t="s">
        <v>133</v>
      </c>
      <c r="T29" s="7" t="s">
        <v>72</v>
      </c>
      <c r="U29" s="7" t="s">
        <v>236</v>
      </c>
    </row>
    <row r="30" spans="1:21" ht="15.75" customHeight="1">
      <c r="A30" s="3" t="s">
        <v>37</v>
      </c>
      <c r="B30" s="3" t="s">
        <v>232</v>
      </c>
      <c r="C30" s="3" t="s">
        <v>233</v>
      </c>
      <c r="D30" s="3" t="s">
        <v>234</v>
      </c>
      <c r="E30" s="3" t="s">
        <v>116</v>
      </c>
      <c r="F30" s="3" t="s">
        <v>118</v>
      </c>
      <c r="G30" s="3" t="s">
        <v>239</v>
      </c>
      <c r="H30" s="3" t="s">
        <v>124</v>
      </c>
      <c r="I30" s="3" t="s">
        <v>125</v>
      </c>
      <c r="J30" s="3" t="s">
        <v>31</v>
      </c>
      <c r="K30" s="3" t="s">
        <v>127</v>
      </c>
      <c r="L30" s="3" t="s">
        <v>82</v>
      </c>
      <c r="M30" s="3" t="s">
        <v>84</v>
      </c>
      <c r="N30" s="3" t="s">
        <v>42</v>
      </c>
      <c r="O30" s="3" t="s">
        <v>132</v>
      </c>
      <c r="P30" s="3" t="s">
        <v>44</v>
      </c>
      <c r="Q30" s="3" t="s">
        <v>54</v>
      </c>
      <c r="R30" s="3" t="s">
        <v>46</v>
      </c>
      <c r="S30" s="3" t="s">
        <v>133</v>
      </c>
      <c r="T30" s="3" t="s">
        <v>29</v>
      </c>
      <c r="U30" s="3" t="s">
        <v>236</v>
      </c>
    </row>
    <row r="31" spans="1:21" ht="15.75" customHeight="1">
      <c r="A31" s="7" t="s">
        <v>37</v>
      </c>
      <c r="B31" s="7" t="s">
        <v>232</v>
      </c>
      <c r="C31" s="7" t="s">
        <v>233</v>
      </c>
      <c r="D31" s="7" t="s">
        <v>234</v>
      </c>
      <c r="E31" s="7" t="s">
        <v>135</v>
      </c>
      <c r="F31" s="7" t="s">
        <v>136</v>
      </c>
      <c r="G31" s="7" t="s">
        <v>240</v>
      </c>
      <c r="H31" s="7" t="s">
        <v>196</v>
      </c>
      <c r="I31" s="7" t="s">
        <v>197</v>
      </c>
      <c r="J31" s="7" t="s">
        <v>74</v>
      </c>
      <c r="K31" s="7" t="s">
        <v>198</v>
      </c>
      <c r="L31" s="7" t="s">
        <v>54</v>
      </c>
      <c r="M31" s="7" t="s">
        <v>55</v>
      </c>
      <c r="N31" s="7" t="s">
        <v>42</v>
      </c>
      <c r="O31" s="7" t="s">
        <v>199</v>
      </c>
      <c r="P31" s="7" t="s">
        <v>44</v>
      </c>
      <c r="Q31" s="7" t="s">
        <v>54</v>
      </c>
      <c r="R31" s="7" t="s">
        <v>86</v>
      </c>
      <c r="S31" s="7" t="s">
        <v>54</v>
      </c>
      <c r="T31" s="7" t="s">
        <v>72</v>
      </c>
      <c r="U31" s="7" t="s">
        <v>62</v>
      </c>
    </row>
    <row r="32" spans="1:21" ht="15.75" customHeight="1">
      <c r="A32" s="3" t="s">
        <v>37</v>
      </c>
      <c r="B32" s="3" t="s">
        <v>232</v>
      </c>
      <c r="C32" s="3" t="s">
        <v>241</v>
      </c>
      <c r="D32" s="3" t="s">
        <v>242</v>
      </c>
      <c r="E32" s="3" t="s">
        <v>45</v>
      </c>
      <c r="F32" s="3" t="s">
        <v>47</v>
      </c>
      <c r="G32" s="3" t="s">
        <v>243</v>
      </c>
      <c r="H32" s="3" t="s">
        <v>244</v>
      </c>
      <c r="I32" s="3" t="s">
        <v>245</v>
      </c>
      <c r="J32" s="3" t="s">
        <v>93</v>
      </c>
      <c r="K32" s="3" t="s">
        <v>246</v>
      </c>
      <c r="L32" s="3" t="s">
        <v>82</v>
      </c>
      <c r="M32" s="3" t="s">
        <v>84</v>
      </c>
      <c r="N32" s="3" t="s">
        <v>85</v>
      </c>
      <c r="O32" s="3" t="s">
        <v>247</v>
      </c>
      <c r="P32" s="3" t="s">
        <v>88</v>
      </c>
      <c r="Q32" s="3" t="s">
        <v>82</v>
      </c>
      <c r="R32" s="3" t="s">
        <v>103</v>
      </c>
      <c r="S32" s="3" t="s">
        <v>82</v>
      </c>
      <c r="T32" s="3" t="s">
        <v>91</v>
      </c>
      <c r="U32" s="3" t="s">
        <v>236</v>
      </c>
    </row>
    <row r="33" spans="1:21" ht="15.75" customHeight="1">
      <c r="A33" s="7" t="s">
        <v>37</v>
      </c>
      <c r="B33" s="7" t="s">
        <v>232</v>
      </c>
      <c r="C33" s="7" t="s">
        <v>241</v>
      </c>
      <c r="D33" s="7" t="s">
        <v>242</v>
      </c>
      <c r="E33" s="7" t="s">
        <v>65</v>
      </c>
      <c r="F33" s="7" t="s">
        <v>68</v>
      </c>
      <c r="G33" s="7" t="s">
        <v>248</v>
      </c>
      <c r="H33" s="7" t="s">
        <v>244</v>
      </c>
      <c r="I33" s="7" t="s">
        <v>245</v>
      </c>
      <c r="J33" s="7" t="s">
        <v>93</v>
      </c>
      <c r="K33" s="7" t="s">
        <v>246</v>
      </c>
      <c r="L33" s="7" t="s">
        <v>82</v>
      </c>
      <c r="M33" s="7" t="s">
        <v>84</v>
      </c>
      <c r="N33" s="7" t="s">
        <v>85</v>
      </c>
      <c r="O33" s="7" t="s">
        <v>247</v>
      </c>
      <c r="P33" s="7" t="s">
        <v>88</v>
      </c>
      <c r="Q33" s="7" t="s">
        <v>82</v>
      </c>
      <c r="R33" s="7" t="s">
        <v>103</v>
      </c>
      <c r="S33" s="7" t="s">
        <v>82</v>
      </c>
      <c r="T33" s="7" t="s">
        <v>91</v>
      </c>
      <c r="U33" s="7" t="s">
        <v>236</v>
      </c>
    </row>
    <row r="34" spans="1:21" ht="15.75" customHeight="1">
      <c r="A34" s="3" t="s">
        <v>37</v>
      </c>
      <c r="B34" s="3" t="s">
        <v>232</v>
      </c>
      <c r="C34" s="3" t="s">
        <v>241</v>
      </c>
      <c r="D34" s="3" t="s">
        <v>242</v>
      </c>
      <c r="E34" s="3" t="s">
        <v>99</v>
      </c>
      <c r="F34" s="3" t="s">
        <v>100</v>
      </c>
      <c r="G34" s="3" t="s">
        <v>249</v>
      </c>
      <c r="H34" s="3" t="s">
        <v>244</v>
      </c>
      <c r="I34" s="3" t="s">
        <v>245</v>
      </c>
      <c r="J34" s="3" t="s">
        <v>93</v>
      </c>
      <c r="K34" s="3" t="s">
        <v>246</v>
      </c>
      <c r="L34" s="3" t="s">
        <v>82</v>
      </c>
      <c r="M34" s="3" t="s">
        <v>84</v>
      </c>
      <c r="N34" s="3" t="s">
        <v>85</v>
      </c>
      <c r="O34" s="3" t="s">
        <v>247</v>
      </c>
      <c r="P34" s="3" t="s">
        <v>88</v>
      </c>
      <c r="Q34" s="3" t="s">
        <v>82</v>
      </c>
      <c r="R34" s="3" t="s">
        <v>103</v>
      </c>
      <c r="S34" s="3" t="s">
        <v>82</v>
      </c>
      <c r="T34" s="3" t="s">
        <v>91</v>
      </c>
      <c r="U34" s="3" t="s">
        <v>236</v>
      </c>
    </row>
    <row r="35" spans="1:21" ht="15.75" customHeight="1">
      <c r="A35" s="7" t="s">
        <v>37</v>
      </c>
      <c r="B35" s="7" t="s">
        <v>232</v>
      </c>
      <c r="C35" s="7" t="s">
        <v>241</v>
      </c>
      <c r="D35" s="7" t="s">
        <v>242</v>
      </c>
      <c r="E35" s="7" t="s">
        <v>116</v>
      </c>
      <c r="F35" s="7" t="s">
        <v>118</v>
      </c>
      <c r="G35" s="7" t="s">
        <v>142</v>
      </c>
      <c r="H35" s="7" t="s">
        <v>142</v>
      </c>
      <c r="I35" s="7" t="s">
        <v>142</v>
      </c>
      <c r="J35" s="7" t="s">
        <v>142</v>
      </c>
      <c r="K35" s="7" t="s">
        <v>142</v>
      </c>
      <c r="L35" s="7" t="s">
        <v>133</v>
      </c>
      <c r="M35" s="7" t="s">
        <v>250</v>
      </c>
      <c r="N35" s="7" t="s">
        <v>142</v>
      </c>
      <c r="O35" s="7" t="s">
        <v>142</v>
      </c>
      <c r="P35" s="7" t="s">
        <v>142</v>
      </c>
      <c r="Q35" s="7" t="s">
        <v>142</v>
      </c>
      <c r="R35" s="7" t="s">
        <v>142</v>
      </c>
      <c r="S35" s="7" t="s">
        <v>142</v>
      </c>
      <c r="T35" s="7" t="s">
        <v>142</v>
      </c>
      <c r="U35" s="7" t="s">
        <v>142</v>
      </c>
    </row>
    <row r="36" spans="1:21" ht="15.75" customHeight="1">
      <c r="A36" s="3" t="s">
        <v>37</v>
      </c>
      <c r="B36" s="3" t="s">
        <v>232</v>
      </c>
      <c r="C36" s="3" t="s">
        <v>241</v>
      </c>
      <c r="D36" s="3" t="s">
        <v>242</v>
      </c>
      <c r="E36" s="3" t="s">
        <v>135</v>
      </c>
      <c r="F36" s="3" t="s">
        <v>136</v>
      </c>
      <c r="G36" s="3" t="s">
        <v>251</v>
      </c>
      <c r="H36" s="3" t="s">
        <v>244</v>
      </c>
      <c r="I36" s="3" t="s">
        <v>245</v>
      </c>
      <c r="J36" s="3" t="s">
        <v>93</v>
      </c>
      <c r="K36" s="3" t="s">
        <v>246</v>
      </c>
      <c r="L36" s="3" t="s">
        <v>54</v>
      </c>
      <c r="M36" s="3" t="s">
        <v>55</v>
      </c>
      <c r="N36" s="3" t="s">
        <v>85</v>
      </c>
      <c r="O36" s="3" t="s">
        <v>247</v>
      </c>
      <c r="P36" s="3" t="s">
        <v>44</v>
      </c>
      <c r="Q36" s="3" t="s">
        <v>82</v>
      </c>
      <c r="R36" s="3" t="s">
        <v>103</v>
      </c>
      <c r="S36" s="3" t="s">
        <v>82</v>
      </c>
      <c r="T36" s="3" t="s">
        <v>91</v>
      </c>
      <c r="U36" s="3" t="s">
        <v>62</v>
      </c>
    </row>
    <row r="37" spans="1:21" ht="15.75" customHeight="1">
      <c r="A37" s="7" t="s">
        <v>37</v>
      </c>
      <c r="B37" s="7" t="s">
        <v>232</v>
      </c>
      <c r="C37" s="7" t="s">
        <v>252</v>
      </c>
      <c r="D37" s="7" t="s">
        <v>253</v>
      </c>
      <c r="E37" s="7" t="s">
        <v>45</v>
      </c>
      <c r="F37" s="7" t="s">
        <v>47</v>
      </c>
      <c r="G37" s="7" t="s">
        <v>254</v>
      </c>
      <c r="H37" s="7" t="s">
        <v>182</v>
      </c>
      <c r="I37" s="7" t="s">
        <v>183</v>
      </c>
      <c r="J37" s="7" t="s">
        <v>107</v>
      </c>
      <c r="K37" s="7" t="s">
        <v>184</v>
      </c>
      <c r="L37" s="7" t="s">
        <v>82</v>
      </c>
      <c r="M37" s="7" t="s">
        <v>84</v>
      </c>
      <c r="N37" s="7" t="s">
        <v>113</v>
      </c>
      <c r="O37" s="7" t="s">
        <v>185</v>
      </c>
      <c r="P37" s="7" t="s">
        <v>88</v>
      </c>
      <c r="Q37" s="7" t="s">
        <v>82</v>
      </c>
      <c r="R37" s="7" t="s">
        <v>114</v>
      </c>
      <c r="S37" s="7" t="s">
        <v>82</v>
      </c>
      <c r="T37" s="7" t="s">
        <v>106</v>
      </c>
      <c r="U37" s="7" t="s">
        <v>236</v>
      </c>
    </row>
    <row r="38" spans="1:21" ht="15.75" customHeight="1">
      <c r="A38" s="3" t="s">
        <v>37</v>
      </c>
      <c r="B38" s="3" t="s">
        <v>232</v>
      </c>
      <c r="C38" s="3" t="s">
        <v>252</v>
      </c>
      <c r="D38" s="3" t="s">
        <v>253</v>
      </c>
      <c r="E38" s="3" t="s">
        <v>65</v>
      </c>
      <c r="F38" s="3" t="s">
        <v>68</v>
      </c>
      <c r="G38" s="3" t="s">
        <v>255</v>
      </c>
      <c r="H38" s="3" t="s">
        <v>182</v>
      </c>
      <c r="I38" s="3" t="s">
        <v>183</v>
      </c>
      <c r="J38" s="3" t="s">
        <v>107</v>
      </c>
      <c r="K38" s="3" t="s">
        <v>184</v>
      </c>
      <c r="L38" s="3" t="s">
        <v>82</v>
      </c>
      <c r="M38" s="3" t="s">
        <v>84</v>
      </c>
      <c r="N38" s="3" t="s">
        <v>113</v>
      </c>
      <c r="O38" s="3" t="s">
        <v>185</v>
      </c>
      <c r="P38" s="3" t="s">
        <v>88</v>
      </c>
      <c r="Q38" s="3" t="s">
        <v>82</v>
      </c>
      <c r="R38" s="3" t="s">
        <v>114</v>
      </c>
      <c r="S38" s="3" t="s">
        <v>82</v>
      </c>
      <c r="T38" s="3" t="s">
        <v>106</v>
      </c>
      <c r="U38" s="3" t="s">
        <v>94</v>
      </c>
    </row>
    <row r="39" spans="1:21" ht="15.75" customHeight="1">
      <c r="A39" s="7" t="s">
        <v>37</v>
      </c>
      <c r="B39" s="7" t="s">
        <v>232</v>
      </c>
      <c r="C39" s="7" t="s">
        <v>252</v>
      </c>
      <c r="D39" s="7" t="s">
        <v>253</v>
      </c>
      <c r="E39" s="7" t="s">
        <v>99</v>
      </c>
      <c r="F39" s="7" t="s">
        <v>100</v>
      </c>
      <c r="G39" s="7" t="s">
        <v>256</v>
      </c>
      <c r="H39" s="7" t="s">
        <v>182</v>
      </c>
      <c r="I39" s="7" t="s">
        <v>183</v>
      </c>
      <c r="J39" s="7" t="s">
        <v>107</v>
      </c>
      <c r="K39" s="7" t="s">
        <v>184</v>
      </c>
      <c r="L39" s="7" t="s">
        <v>82</v>
      </c>
      <c r="M39" s="7" t="s">
        <v>84</v>
      </c>
      <c r="N39" s="7" t="s">
        <v>113</v>
      </c>
      <c r="O39" s="7" t="s">
        <v>185</v>
      </c>
      <c r="P39" s="7" t="s">
        <v>88</v>
      </c>
      <c r="Q39" s="7" t="s">
        <v>82</v>
      </c>
      <c r="R39" s="7" t="s">
        <v>114</v>
      </c>
      <c r="S39" s="7" t="s">
        <v>82</v>
      </c>
      <c r="T39" s="7" t="s">
        <v>106</v>
      </c>
      <c r="U39" s="7" t="s">
        <v>94</v>
      </c>
    </row>
    <row r="40" spans="1:21" ht="15.75" customHeight="1">
      <c r="A40" s="3" t="s">
        <v>37</v>
      </c>
      <c r="B40" s="3" t="s">
        <v>232</v>
      </c>
      <c r="C40" s="3" t="s">
        <v>252</v>
      </c>
      <c r="D40" s="3" t="s">
        <v>253</v>
      </c>
      <c r="E40" s="3" t="s">
        <v>116</v>
      </c>
      <c r="F40" s="3" t="s">
        <v>118</v>
      </c>
      <c r="G40" s="3" t="s">
        <v>142</v>
      </c>
      <c r="H40" s="3" t="s">
        <v>142</v>
      </c>
      <c r="I40" s="3" t="s">
        <v>142</v>
      </c>
      <c r="J40" s="3" t="s">
        <v>142</v>
      </c>
      <c r="K40" s="3" t="s">
        <v>142</v>
      </c>
      <c r="L40" s="3" t="s">
        <v>133</v>
      </c>
      <c r="M40" s="3" t="s">
        <v>257</v>
      </c>
      <c r="N40" s="3" t="s">
        <v>142</v>
      </c>
      <c r="O40" s="3" t="s">
        <v>142</v>
      </c>
      <c r="P40" s="3" t="s">
        <v>142</v>
      </c>
      <c r="Q40" s="3" t="s">
        <v>142</v>
      </c>
      <c r="R40" s="3" t="s">
        <v>142</v>
      </c>
      <c r="S40" s="3" t="s">
        <v>142</v>
      </c>
      <c r="T40" s="3" t="s">
        <v>142</v>
      </c>
      <c r="U40" s="3" t="s">
        <v>142</v>
      </c>
    </row>
    <row r="41" spans="1:21" ht="15.75" customHeight="1">
      <c r="A41" s="7" t="s">
        <v>37</v>
      </c>
      <c r="B41" s="7" t="s">
        <v>232</v>
      </c>
      <c r="C41" s="7" t="s">
        <v>252</v>
      </c>
      <c r="D41" s="7" t="s">
        <v>253</v>
      </c>
      <c r="E41" s="7" t="s">
        <v>135</v>
      </c>
      <c r="F41" s="7" t="s">
        <v>136</v>
      </c>
      <c r="G41" s="7" t="s">
        <v>258</v>
      </c>
      <c r="H41" s="7" t="s">
        <v>182</v>
      </c>
      <c r="I41" s="7" t="s">
        <v>183</v>
      </c>
      <c r="J41" s="7" t="s">
        <v>107</v>
      </c>
      <c r="K41" s="7" t="s">
        <v>184</v>
      </c>
      <c r="L41" s="7" t="s">
        <v>54</v>
      </c>
      <c r="M41" s="7" t="s">
        <v>55</v>
      </c>
      <c r="N41" s="7" t="s">
        <v>113</v>
      </c>
      <c r="O41" s="7" t="s">
        <v>185</v>
      </c>
      <c r="P41" s="7" t="s">
        <v>44</v>
      </c>
      <c r="Q41" s="7" t="s">
        <v>82</v>
      </c>
      <c r="R41" s="7" t="s">
        <v>114</v>
      </c>
      <c r="S41" s="7" t="s">
        <v>54</v>
      </c>
      <c r="T41" s="7" t="s">
        <v>106</v>
      </c>
      <c r="U41" s="7" t="s">
        <v>236</v>
      </c>
    </row>
    <row r="42" spans="1:21" ht="15.75" customHeight="1">
      <c r="A42" s="3" t="s">
        <v>37</v>
      </c>
      <c r="B42" s="3" t="s">
        <v>232</v>
      </c>
      <c r="C42" s="3" t="s">
        <v>259</v>
      </c>
      <c r="D42" s="3" t="s">
        <v>260</v>
      </c>
      <c r="E42" s="3" t="s">
        <v>45</v>
      </c>
      <c r="F42" s="3" t="s">
        <v>47</v>
      </c>
      <c r="G42" s="3" t="s">
        <v>261</v>
      </c>
      <c r="H42" s="3" t="s">
        <v>50</v>
      </c>
      <c r="I42" s="3" t="s">
        <v>51</v>
      </c>
      <c r="J42" s="3" t="s">
        <v>52</v>
      </c>
      <c r="K42" s="3" t="s">
        <v>53</v>
      </c>
      <c r="L42" s="3" t="s">
        <v>54</v>
      </c>
      <c r="M42" s="3" t="s">
        <v>55</v>
      </c>
      <c r="N42" s="3" t="s">
        <v>42</v>
      </c>
      <c r="O42" s="3" t="s">
        <v>57</v>
      </c>
      <c r="P42" s="3" t="s">
        <v>44</v>
      </c>
      <c r="Q42" s="3" t="s">
        <v>54</v>
      </c>
      <c r="R42" s="3" t="s">
        <v>60</v>
      </c>
      <c r="S42" s="3" t="s">
        <v>54</v>
      </c>
      <c r="T42" s="3" t="s">
        <v>59</v>
      </c>
      <c r="U42" s="3" t="s">
        <v>236</v>
      </c>
    </row>
    <row r="43" spans="1:21" ht="15.75" customHeight="1">
      <c r="A43" s="7" t="s">
        <v>37</v>
      </c>
      <c r="B43" s="7" t="s">
        <v>232</v>
      </c>
      <c r="C43" s="7" t="s">
        <v>259</v>
      </c>
      <c r="D43" s="7" t="s">
        <v>260</v>
      </c>
      <c r="E43" s="7" t="s">
        <v>65</v>
      </c>
      <c r="F43" s="7" t="s">
        <v>68</v>
      </c>
      <c r="G43" s="7" t="s">
        <v>262</v>
      </c>
      <c r="H43" s="7" t="s">
        <v>75</v>
      </c>
      <c r="I43" s="7" t="s">
        <v>77</v>
      </c>
      <c r="J43" s="7" t="s">
        <v>79</v>
      </c>
      <c r="K43" s="7" t="s">
        <v>81</v>
      </c>
      <c r="L43" s="7" t="s">
        <v>82</v>
      </c>
      <c r="M43" s="7" t="s">
        <v>84</v>
      </c>
      <c r="N43" s="7" t="s">
        <v>85</v>
      </c>
      <c r="O43" s="7" t="s">
        <v>87</v>
      </c>
      <c r="P43" s="7" t="s">
        <v>88</v>
      </c>
      <c r="Q43" s="7" t="s">
        <v>54</v>
      </c>
      <c r="R43" s="7" t="s">
        <v>90</v>
      </c>
      <c r="S43" s="7" t="s">
        <v>82</v>
      </c>
      <c r="T43" s="7" t="s">
        <v>92</v>
      </c>
      <c r="U43" s="7" t="s">
        <v>236</v>
      </c>
    </row>
    <row r="44" spans="1:21" ht="15.75" customHeight="1">
      <c r="A44" s="3" t="s">
        <v>37</v>
      </c>
      <c r="B44" s="3" t="s">
        <v>232</v>
      </c>
      <c r="C44" s="3" t="s">
        <v>259</v>
      </c>
      <c r="D44" s="3" t="s">
        <v>260</v>
      </c>
      <c r="E44" s="3" t="s">
        <v>99</v>
      </c>
      <c r="F44" s="3" t="s">
        <v>100</v>
      </c>
      <c r="G44" s="3" t="s">
        <v>261</v>
      </c>
      <c r="H44" s="3" t="s">
        <v>50</v>
      </c>
      <c r="I44" s="3" t="s">
        <v>51</v>
      </c>
      <c r="J44" s="3" t="s">
        <v>52</v>
      </c>
      <c r="K44" s="3" t="s">
        <v>53</v>
      </c>
      <c r="L44" s="3" t="s">
        <v>54</v>
      </c>
      <c r="M44" s="3" t="s">
        <v>55</v>
      </c>
      <c r="N44" s="3" t="s">
        <v>42</v>
      </c>
      <c r="O44" s="3" t="s">
        <v>57</v>
      </c>
      <c r="P44" s="3" t="s">
        <v>44</v>
      </c>
      <c r="Q44" s="3" t="s">
        <v>54</v>
      </c>
      <c r="R44" s="3" t="s">
        <v>60</v>
      </c>
      <c r="S44" s="3" t="s">
        <v>54</v>
      </c>
      <c r="T44" s="3" t="s">
        <v>59</v>
      </c>
      <c r="U44" s="3" t="s">
        <v>236</v>
      </c>
    </row>
    <row r="45" spans="1:21" ht="15.75" customHeight="1">
      <c r="A45" s="7" t="s">
        <v>37</v>
      </c>
      <c r="B45" s="7" t="s">
        <v>232</v>
      </c>
      <c r="C45" s="7" t="s">
        <v>259</v>
      </c>
      <c r="D45" s="7" t="s">
        <v>260</v>
      </c>
      <c r="E45" s="7" t="s">
        <v>116</v>
      </c>
      <c r="F45" s="7" t="s">
        <v>118</v>
      </c>
      <c r="G45" s="7" t="s">
        <v>263</v>
      </c>
      <c r="H45" s="7" t="s">
        <v>124</v>
      </c>
      <c r="I45" s="7" t="s">
        <v>125</v>
      </c>
      <c r="J45" s="7" t="s">
        <v>31</v>
      </c>
      <c r="K45" s="7" t="s">
        <v>127</v>
      </c>
      <c r="L45" s="7" t="s">
        <v>82</v>
      </c>
      <c r="M45" s="7" t="s">
        <v>84</v>
      </c>
      <c r="N45" s="7" t="s">
        <v>42</v>
      </c>
      <c r="O45" s="7" t="s">
        <v>132</v>
      </c>
      <c r="P45" s="7" t="s">
        <v>44</v>
      </c>
      <c r="Q45" s="7" t="s">
        <v>54</v>
      </c>
      <c r="R45" s="7" t="s">
        <v>46</v>
      </c>
      <c r="S45" s="7" t="s">
        <v>133</v>
      </c>
      <c r="T45" s="7" t="s">
        <v>29</v>
      </c>
      <c r="U45" s="7" t="s">
        <v>236</v>
      </c>
    </row>
    <row r="46" spans="1:21" ht="15.75" customHeight="1">
      <c r="A46" s="3" t="s">
        <v>37</v>
      </c>
      <c r="B46" s="3" t="s">
        <v>232</v>
      </c>
      <c r="C46" s="3" t="s">
        <v>259</v>
      </c>
      <c r="D46" s="3" t="s">
        <v>260</v>
      </c>
      <c r="E46" s="3" t="s">
        <v>135</v>
      </c>
      <c r="F46" s="3" t="s">
        <v>136</v>
      </c>
      <c r="G46" s="3" t="s">
        <v>261</v>
      </c>
      <c r="H46" s="3" t="s">
        <v>50</v>
      </c>
      <c r="I46" s="3" t="s">
        <v>51</v>
      </c>
      <c r="J46" s="3" t="s">
        <v>52</v>
      </c>
      <c r="K46" s="3" t="s">
        <v>53</v>
      </c>
      <c r="L46" s="3" t="s">
        <v>54</v>
      </c>
      <c r="M46" s="3" t="s">
        <v>55</v>
      </c>
      <c r="N46" s="3" t="s">
        <v>42</v>
      </c>
      <c r="O46" s="3" t="s">
        <v>57</v>
      </c>
      <c r="P46" s="3" t="s">
        <v>44</v>
      </c>
      <c r="Q46" s="3" t="s">
        <v>54</v>
      </c>
      <c r="R46" s="3" t="s">
        <v>60</v>
      </c>
      <c r="S46" s="3" t="s">
        <v>54</v>
      </c>
      <c r="T46" s="3" t="s">
        <v>59</v>
      </c>
      <c r="U46" s="3" t="s">
        <v>62</v>
      </c>
    </row>
    <row r="47" spans="1:21" ht="15.75" customHeight="1">
      <c r="A47" s="7" t="s">
        <v>37</v>
      </c>
      <c r="B47" s="7" t="s">
        <v>232</v>
      </c>
      <c r="C47" s="7" t="s">
        <v>264</v>
      </c>
      <c r="D47" s="7" t="s">
        <v>265</v>
      </c>
      <c r="E47" s="7" t="s">
        <v>45</v>
      </c>
      <c r="F47" s="7" t="s">
        <v>47</v>
      </c>
      <c r="G47" s="7" t="s">
        <v>266</v>
      </c>
      <c r="H47" s="7" t="s">
        <v>244</v>
      </c>
      <c r="I47" s="7" t="s">
        <v>245</v>
      </c>
      <c r="J47" s="7" t="s">
        <v>93</v>
      </c>
      <c r="K47" s="7" t="s">
        <v>246</v>
      </c>
      <c r="L47" s="7" t="s">
        <v>82</v>
      </c>
      <c r="M47" s="7" t="s">
        <v>84</v>
      </c>
      <c r="N47" s="7" t="s">
        <v>85</v>
      </c>
      <c r="O47" s="7" t="s">
        <v>247</v>
      </c>
      <c r="P47" s="7" t="s">
        <v>88</v>
      </c>
      <c r="Q47" s="7" t="s">
        <v>82</v>
      </c>
      <c r="R47" s="7" t="s">
        <v>103</v>
      </c>
      <c r="S47" s="7" t="s">
        <v>82</v>
      </c>
      <c r="T47" s="7" t="s">
        <v>91</v>
      </c>
      <c r="U47" s="7" t="s">
        <v>236</v>
      </c>
    </row>
    <row r="48" spans="1:21" ht="15.75" customHeight="1">
      <c r="A48" s="3" t="s">
        <v>37</v>
      </c>
      <c r="B48" s="3" t="s">
        <v>232</v>
      </c>
      <c r="C48" s="3" t="s">
        <v>264</v>
      </c>
      <c r="D48" s="3" t="s">
        <v>265</v>
      </c>
      <c r="E48" s="3" t="s">
        <v>65</v>
      </c>
      <c r="F48" s="3" t="s">
        <v>68</v>
      </c>
      <c r="G48" s="3" t="s">
        <v>267</v>
      </c>
      <c r="H48" s="3" t="s">
        <v>244</v>
      </c>
      <c r="I48" s="3" t="s">
        <v>245</v>
      </c>
      <c r="J48" s="3" t="s">
        <v>93</v>
      </c>
      <c r="K48" s="3" t="s">
        <v>246</v>
      </c>
      <c r="L48" s="3" t="s">
        <v>82</v>
      </c>
      <c r="M48" s="3" t="s">
        <v>84</v>
      </c>
      <c r="N48" s="3" t="s">
        <v>85</v>
      </c>
      <c r="O48" s="3" t="s">
        <v>247</v>
      </c>
      <c r="P48" s="3" t="s">
        <v>88</v>
      </c>
      <c r="Q48" s="3" t="s">
        <v>82</v>
      </c>
      <c r="R48" s="3" t="s">
        <v>103</v>
      </c>
      <c r="S48" s="3" t="s">
        <v>82</v>
      </c>
      <c r="T48" s="3" t="s">
        <v>91</v>
      </c>
      <c r="U48" s="3" t="s">
        <v>94</v>
      </c>
    </row>
    <row r="49" spans="1:21" ht="15.75" customHeight="1">
      <c r="A49" s="7" t="s">
        <v>37</v>
      </c>
      <c r="B49" s="7" t="s">
        <v>232</v>
      </c>
      <c r="C49" s="7" t="s">
        <v>264</v>
      </c>
      <c r="D49" s="7" t="s">
        <v>265</v>
      </c>
      <c r="E49" s="7" t="s">
        <v>99</v>
      </c>
      <c r="F49" s="7" t="s">
        <v>100</v>
      </c>
      <c r="G49" s="7" t="s">
        <v>268</v>
      </c>
      <c r="H49" s="7" t="s">
        <v>244</v>
      </c>
      <c r="I49" s="7" t="s">
        <v>245</v>
      </c>
      <c r="J49" s="7" t="s">
        <v>93</v>
      </c>
      <c r="K49" s="7" t="s">
        <v>246</v>
      </c>
      <c r="L49" s="7" t="s">
        <v>82</v>
      </c>
      <c r="M49" s="7" t="s">
        <v>84</v>
      </c>
      <c r="N49" s="7" t="s">
        <v>85</v>
      </c>
      <c r="O49" s="7" t="s">
        <v>247</v>
      </c>
      <c r="P49" s="7" t="s">
        <v>88</v>
      </c>
      <c r="Q49" s="7" t="s">
        <v>82</v>
      </c>
      <c r="R49" s="7" t="s">
        <v>103</v>
      </c>
      <c r="S49" s="7" t="s">
        <v>82</v>
      </c>
      <c r="T49" s="7" t="s">
        <v>91</v>
      </c>
      <c r="U49" s="7" t="s">
        <v>94</v>
      </c>
    </row>
    <row r="50" spans="1:21" ht="15.75" customHeight="1">
      <c r="A50" s="3" t="s">
        <v>37</v>
      </c>
      <c r="B50" s="3" t="s">
        <v>232</v>
      </c>
      <c r="C50" s="3" t="s">
        <v>264</v>
      </c>
      <c r="D50" s="3" t="s">
        <v>265</v>
      </c>
      <c r="E50" s="3" t="s">
        <v>116</v>
      </c>
      <c r="F50" s="3" t="s">
        <v>118</v>
      </c>
      <c r="G50" s="3" t="s">
        <v>269</v>
      </c>
      <c r="H50" s="3" t="s">
        <v>244</v>
      </c>
      <c r="I50" s="3" t="s">
        <v>245</v>
      </c>
      <c r="J50" s="3" t="s">
        <v>93</v>
      </c>
      <c r="K50" s="3" t="s">
        <v>246</v>
      </c>
      <c r="L50" s="3" t="s">
        <v>82</v>
      </c>
      <c r="M50" s="3" t="s">
        <v>84</v>
      </c>
      <c r="N50" s="3" t="s">
        <v>85</v>
      </c>
      <c r="O50" s="3" t="s">
        <v>247</v>
      </c>
      <c r="P50" s="3" t="s">
        <v>88</v>
      </c>
      <c r="Q50" s="3" t="s">
        <v>82</v>
      </c>
      <c r="R50" s="3" t="s">
        <v>103</v>
      </c>
      <c r="S50" s="3" t="s">
        <v>82</v>
      </c>
      <c r="T50" s="3" t="s">
        <v>91</v>
      </c>
      <c r="U50" s="3" t="s">
        <v>94</v>
      </c>
    </row>
    <row r="51" spans="1:21" ht="15.75" customHeight="1">
      <c r="A51" s="7" t="s">
        <v>37</v>
      </c>
      <c r="B51" s="7" t="s">
        <v>232</v>
      </c>
      <c r="C51" s="7" t="s">
        <v>264</v>
      </c>
      <c r="D51" s="7" t="s">
        <v>265</v>
      </c>
      <c r="E51" s="7" t="s">
        <v>135</v>
      </c>
      <c r="F51" s="7" t="s">
        <v>136</v>
      </c>
      <c r="G51" s="7" t="s">
        <v>270</v>
      </c>
      <c r="H51" s="7" t="s">
        <v>244</v>
      </c>
      <c r="I51" s="7" t="s">
        <v>245</v>
      </c>
      <c r="J51" s="7" t="s">
        <v>93</v>
      </c>
      <c r="K51" s="7" t="s">
        <v>246</v>
      </c>
      <c r="L51" s="7" t="s">
        <v>54</v>
      </c>
      <c r="M51" s="7" t="s">
        <v>55</v>
      </c>
      <c r="N51" s="7" t="s">
        <v>85</v>
      </c>
      <c r="O51" s="7" t="s">
        <v>247</v>
      </c>
      <c r="P51" s="7" t="s">
        <v>44</v>
      </c>
      <c r="Q51" s="7" t="s">
        <v>82</v>
      </c>
      <c r="R51" s="7" t="s">
        <v>103</v>
      </c>
      <c r="S51" s="7" t="s">
        <v>82</v>
      </c>
      <c r="T51" s="7" t="s">
        <v>91</v>
      </c>
      <c r="U51" s="7" t="s">
        <v>62</v>
      </c>
    </row>
    <row r="52" spans="1:21" ht="15.75" customHeight="1">
      <c r="A52" s="3" t="s">
        <v>37</v>
      </c>
      <c r="B52" s="3" t="s">
        <v>271</v>
      </c>
      <c r="C52" s="3" t="s">
        <v>41</v>
      </c>
      <c r="D52" s="3" t="s">
        <v>43</v>
      </c>
      <c r="E52" s="3" t="s">
        <v>272</v>
      </c>
      <c r="F52" s="3" t="s">
        <v>273</v>
      </c>
      <c r="G52" s="3" t="s">
        <v>274</v>
      </c>
      <c r="H52" s="3" t="s">
        <v>50</v>
      </c>
      <c r="I52" s="3" t="s">
        <v>51</v>
      </c>
      <c r="J52" s="3" t="s">
        <v>52</v>
      </c>
      <c r="K52" s="3" t="s">
        <v>53</v>
      </c>
      <c r="L52" s="3" t="s">
        <v>54</v>
      </c>
      <c r="M52" s="3" t="s">
        <v>55</v>
      </c>
      <c r="N52" s="3" t="s">
        <v>145</v>
      </c>
      <c r="O52" s="3" t="s">
        <v>275</v>
      </c>
      <c r="P52" s="3" t="s">
        <v>44</v>
      </c>
      <c r="Q52" s="3" t="s">
        <v>54</v>
      </c>
      <c r="R52" s="3" t="s">
        <v>60</v>
      </c>
      <c r="S52" s="3" t="s">
        <v>54</v>
      </c>
      <c r="T52" s="3" t="s">
        <v>59</v>
      </c>
      <c r="U52" s="3" t="s">
        <v>62</v>
      </c>
    </row>
    <row r="53" spans="1:21" ht="15.75" customHeight="1">
      <c r="A53" s="7" t="s">
        <v>37</v>
      </c>
      <c r="B53" s="7" t="s">
        <v>271</v>
      </c>
      <c r="C53" s="7" t="s">
        <v>41</v>
      </c>
      <c r="D53" s="7" t="s">
        <v>43</v>
      </c>
      <c r="E53" s="7" t="s">
        <v>276</v>
      </c>
      <c r="F53" s="7" t="s">
        <v>277</v>
      </c>
      <c r="G53" s="7" t="s">
        <v>278</v>
      </c>
      <c r="H53" s="7" t="s">
        <v>75</v>
      </c>
      <c r="I53" s="7" t="s">
        <v>77</v>
      </c>
      <c r="J53" s="7" t="s">
        <v>79</v>
      </c>
      <c r="K53" s="7" t="s">
        <v>81</v>
      </c>
      <c r="L53" s="7" t="s">
        <v>82</v>
      </c>
      <c r="M53" s="7" t="s">
        <v>84</v>
      </c>
      <c r="N53" s="7" t="s">
        <v>85</v>
      </c>
      <c r="O53" s="7" t="s">
        <v>87</v>
      </c>
      <c r="P53" s="7" t="s">
        <v>88</v>
      </c>
      <c r="Q53" s="7" t="s">
        <v>54</v>
      </c>
      <c r="R53" s="7" t="s">
        <v>90</v>
      </c>
      <c r="S53" s="7" t="s">
        <v>82</v>
      </c>
      <c r="T53" s="7" t="s">
        <v>92</v>
      </c>
      <c r="U53" s="7" t="s">
        <v>94</v>
      </c>
    </row>
    <row r="54" spans="1:21" ht="15.75" customHeight="1">
      <c r="A54" s="3" t="s">
        <v>37</v>
      </c>
      <c r="B54" s="3" t="s">
        <v>271</v>
      </c>
      <c r="C54" s="3" t="s">
        <v>41</v>
      </c>
      <c r="D54" s="3" t="s">
        <v>43</v>
      </c>
      <c r="E54" s="3" t="s">
        <v>279</v>
      </c>
      <c r="F54" s="3" t="s">
        <v>280</v>
      </c>
      <c r="G54" s="3" t="s">
        <v>281</v>
      </c>
      <c r="H54" s="3" t="s">
        <v>124</v>
      </c>
      <c r="I54" s="3" t="s">
        <v>125</v>
      </c>
      <c r="J54" s="3" t="s">
        <v>31</v>
      </c>
      <c r="K54" s="3" t="s">
        <v>127</v>
      </c>
      <c r="L54" s="3" t="s">
        <v>82</v>
      </c>
      <c r="M54" s="3" t="s">
        <v>84</v>
      </c>
      <c r="N54" s="3" t="s">
        <v>42</v>
      </c>
      <c r="O54" s="3" t="s">
        <v>132</v>
      </c>
      <c r="P54" s="3" t="s">
        <v>44</v>
      </c>
      <c r="Q54" s="3" t="s">
        <v>54</v>
      </c>
      <c r="R54" s="3" t="s">
        <v>46</v>
      </c>
      <c r="S54" s="3" t="s">
        <v>133</v>
      </c>
      <c r="T54" s="3" t="s">
        <v>29</v>
      </c>
      <c r="U54" s="3" t="s">
        <v>94</v>
      </c>
    </row>
    <row r="55" spans="1:21" ht="15.75" customHeight="1">
      <c r="A55" s="7" t="s">
        <v>37</v>
      </c>
      <c r="B55" s="7" t="s">
        <v>271</v>
      </c>
      <c r="C55" s="7" t="s">
        <v>41</v>
      </c>
      <c r="D55" s="7" t="s">
        <v>43</v>
      </c>
      <c r="E55" s="7" t="s">
        <v>282</v>
      </c>
      <c r="F55" s="7" t="s">
        <v>283</v>
      </c>
      <c r="G55" s="7" t="s">
        <v>284</v>
      </c>
      <c r="H55" s="7" t="s">
        <v>124</v>
      </c>
      <c r="I55" s="7" t="s">
        <v>125</v>
      </c>
      <c r="J55" s="7" t="s">
        <v>31</v>
      </c>
      <c r="K55" s="7" t="s">
        <v>127</v>
      </c>
      <c r="L55" s="7" t="s">
        <v>82</v>
      </c>
      <c r="M55" s="7" t="s">
        <v>84</v>
      </c>
      <c r="N55" s="7" t="s">
        <v>42</v>
      </c>
      <c r="O55" s="7" t="s">
        <v>132</v>
      </c>
      <c r="P55" s="7" t="s">
        <v>44</v>
      </c>
      <c r="Q55" s="7" t="s">
        <v>54</v>
      </c>
      <c r="R55" s="7" t="s">
        <v>46</v>
      </c>
      <c r="S55" s="7" t="s">
        <v>133</v>
      </c>
      <c r="T55" s="7" t="s">
        <v>29</v>
      </c>
      <c r="U55" s="7" t="s">
        <v>94</v>
      </c>
    </row>
    <row r="56" spans="1:21" ht="15.75" customHeight="1">
      <c r="A56" s="3" t="s">
        <v>37</v>
      </c>
      <c r="B56" s="3" t="s">
        <v>271</v>
      </c>
      <c r="C56" s="3" t="s">
        <v>41</v>
      </c>
      <c r="D56" s="3" t="s">
        <v>43</v>
      </c>
      <c r="E56" s="3" t="s">
        <v>285</v>
      </c>
      <c r="F56" s="3" t="s">
        <v>286</v>
      </c>
      <c r="G56" s="3" t="s">
        <v>287</v>
      </c>
      <c r="H56" s="3" t="s">
        <v>288</v>
      </c>
      <c r="I56" s="3" t="s">
        <v>289</v>
      </c>
      <c r="J56" s="3" t="s">
        <v>162</v>
      </c>
      <c r="K56" s="3" t="s">
        <v>290</v>
      </c>
      <c r="L56" s="3" t="s">
        <v>82</v>
      </c>
      <c r="M56" s="3" t="s">
        <v>84</v>
      </c>
      <c r="N56" s="3" t="s">
        <v>145</v>
      </c>
      <c r="O56" s="3" t="s">
        <v>291</v>
      </c>
      <c r="P56" s="3" t="s">
        <v>88</v>
      </c>
      <c r="Q56" s="3" t="s">
        <v>54</v>
      </c>
      <c r="R56" s="3" t="s">
        <v>167</v>
      </c>
      <c r="S56" s="3" t="s">
        <v>82</v>
      </c>
      <c r="T56" s="3" t="s">
        <v>160</v>
      </c>
      <c r="U56" s="3" t="s">
        <v>94</v>
      </c>
    </row>
    <row r="57" spans="1:21" ht="15.75" customHeight="1">
      <c r="A57" s="7" t="s">
        <v>37</v>
      </c>
      <c r="B57" s="7" t="s">
        <v>271</v>
      </c>
      <c r="C57" s="7" t="s">
        <v>140</v>
      </c>
      <c r="D57" s="7" t="s">
        <v>141</v>
      </c>
      <c r="E57" s="7" t="s">
        <v>272</v>
      </c>
      <c r="F57" s="7" t="s">
        <v>273</v>
      </c>
      <c r="G57" s="7" t="s">
        <v>142</v>
      </c>
      <c r="H57" s="7" t="s">
        <v>142</v>
      </c>
      <c r="I57" s="7" t="s">
        <v>142</v>
      </c>
      <c r="J57" s="7" t="s">
        <v>142</v>
      </c>
      <c r="K57" s="7" t="s">
        <v>142</v>
      </c>
      <c r="L57" s="7" t="s">
        <v>133</v>
      </c>
      <c r="M57" s="7" t="s">
        <v>292</v>
      </c>
      <c r="N57" s="7" t="s">
        <v>142</v>
      </c>
      <c r="O57" s="7" t="s">
        <v>142</v>
      </c>
      <c r="P57" s="7" t="s">
        <v>142</v>
      </c>
      <c r="Q57" s="7" t="s">
        <v>142</v>
      </c>
      <c r="R57" s="7" t="s">
        <v>142</v>
      </c>
      <c r="S57" s="7" t="s">
        <v>142</v>
      </c>
      <c r="T57" s="7" t="s">
        <v>142</v>
      </c>
      <c r="U57" s="7" t="s">
        <v>142</v>
      </c>
    </row>
    <row r="58" spans="1:21" ht="15.75" customHeight="1">
      <c r="A58" s="3" t="s">
        <v>37</v>
      </c>
      <c r="B58" s="3" t="s">
        <v>271</v>
      </c>
      <c r="C58" s="3" t="s">
        <v>140</v>
      </c>
      <c r="D58" s="3" t="s">
        <v>141</v>
      </c>
      <c r="E58" s="3" t="s">
        <v>276</v>
      </c>
      <c r="F58" s="3" t="s">
        <v>277</v>
      </c>
      <c r="G58" s="3" t="s">
        <v>142</v>
      </c>
      <c r="H58" s="3" t="s">
        <v>142</v>
      </c>
      <c r="I58" s="3" t="s">
        <v>142</v>
      </c>
      <c r="J58" s="3" t="s">
        <v>142</v>
      </c>
      <c r="K58" s="3" t="s">
        <v>142</v>
      </c>
      <c r="L58" s="3" t="s">
        <v>159</v>
      </c>
      <c r="M58" s="3" t="s">
        <v>293</v>
      </c>
      <c r="N58" s="3" t="s">
        <v>142</v>
      </c>
      <c r="O58" s="3" t="s">
        <v>142</v>
      </c>
      <c r="P58" s="3" t="s">
        <v>142</v>
      </c>
      <c r="Q58" s="3" t="s">
        <v>142</v>
      </c>
      <c r="R58" s="3" t="s">
        <v>142</v>
      </c>
      <c r="S58" s="3" t="s">
        <v>142</v>
      </c>
      <c r="T58" s="3" t="s">
        <v>142</v>
      </c>
      <c r="U58" s="3" t="s">
        <v>142</v>
      </c>
    </row>
    <row r="59" spans="1:21" ht="15.75" customHeight="1">
      <c r="A59" s="7" t="s">
        <v>37</v>
      </c>
      <c r="B59" s="7" t="s">
        <v>271</v>
      </c>
      <c r="C59" s="7" t="s">
        <v>140</v>
      </c>
      <c r="D59" s="7" t="s">
        <v>141</v>
      </c>
      <c r="E59" s="7" t="s">
        <v>279</v>
      </c>
      <c r="F59" s="7" t="s">
        <v>280</v>
      </c>
      <c r="G59" s="7" t="s">
        <v>142</v>
      </c>
      <c r="H59" s="7" t="s">
        <v>142</v>
      </c>
      <c r="I59" s="7" t="s">
        <v>142</v>
      </c>
      <c r="J59" s="7" t="s">
        <v>142</v>
      </c>
      <c r="K59" s="7" t="s">
        <v>142</v>
      </c>
      <c r="L59" s="7" t="s">
        <v>159</v>
      </c>
      <c r="M59" s="7" t="s">
        <v>294</v>
      </c>
      <c r="N59" s="7" t="s">
        <v>142</v>
      </c>
      <c r="O59" s="7" t="s">
        <v>142</v>
      </c>
      <c r="P59" s="7" t="s">
        <v>142</v>
      </c>
      <c r="Q59" s="7" t="s">
        <v>142</v>
      </c>
      <c r="R59" s="7" t="s">
        <v>142</v>
      </c>
      <c r="S59" s="7" t="s">
        <v>142</v>
      </c>
      <c r="T59" s="7" t="s">
        <v>142</v>
      </c>
      <c r="U59" s="7" t="s">
        <v>142</v>
      </c>
    </row>
    <row r="60" spans="1:21" ht="15.75" customHeight="1">
      <c r="A60" s="3" t="s">
        <v>37</v>
      </c>
      <c r="B60" s="3" t="s">
        <v>271</v>
      </c>
      <c r="C60" s="3" t="s">
        <v>140</v>
      </c>
      <c r="D60" s="3" t="s">
        <v>141</v>
      </c>
      <c r="E60" s="3" t="s">
        <v>282</v>
      </c>
      <c r="F60" s="3" t="s">
        <v>283</v>
      </c>
      <c r="G60" s="3" t="s">
        <v>142</v>
      </c>
      <c r="H60" s="3" t="s">
        <v>142</v>
      </c>
      <c r="I60" s="3" t="s">
        <v>142</v>
      </c>
      <c r="J60" s="3" t="s">
        <v>142</v>
      </c>
      <c r="K60" s="3" t="s">
        <v>142</v>
      </c>
      <c r="L60" s="3" t="s">
        <v>133</v>
      </c>
      <c r="M60" s="3" t="s">
        <v>295</v>
      </c>
      <c r="N60" s="3" t="s">
        <v>142</v>
      </c>
      <c r="O60" s="3" t="s">
        <v>142</v>
      </c>
      <c r="P60" s="3" t="s">
        <v>142</v>
      </c>
      <c r="Q60" s="3" t="s">
        <v>142</v>
      </c>
      <c r="R60" s="3" t="s">
        <v>142</v>
      </c>
      <c r="S60" s="3" t="s">
        <v>142</v>
      </c>
      <c r="T60" s="3" t="s">
        <v>142</v>
      </c>
      <c r="U60" s="3" t="s">
        <v>142</v>
      </c>
    </row>
    <row r="61" spans="1:21" ht="15.75" customHeight="1">
      <c r="A61" s="7" t="s">
        <v>37</v>
      </c>
      <c r="B61" s="7" t="s">
        <v>271</v>
      </c>
      <c r="C61" s="7" t="s">
        <v>140</v>
      </c>
      <c r="D61" s="7" t="s">
        <v>141</v>
      </c>
      <c r="E61" s="7" t="s">
        <v>285</v>
      </c>
      <c r="F61" s="7" t="s">
        <v>286</v>
      </c>
      <c r="G61" s="7" t="s">
        <v>142</v>
      </c>
      <c r="H61" s="7" t="s">
        <v>142</v>
      </c>
      <c r="I61" s="7" t="s">
        <v>142</v>
      </c>
      <c r="J61" s="7" t="s">
        <v>142</v>
      </c>
      <c r="K61" s="7" t="s">
        <v>142</v>
      </c>
      <c r="L61" s="7" t="s">
        <v>159</v>
      </c>
      <c r="M61" s="7" t="s">
        <v>296</v>
      </c>
      <c r="N61" s="7" t="s">
        <v>142</v>
      </c>
      <c r="O61" s="7" t="s">
        <v>142</v>
      </c>
      <c r="P61" s="7" t="s">
        <v>142</v>
      </c>
      <c r="Q61" s="7" t="s">
        <v>142</v>
      </c>
      <c r="R61" s="7" t="s">
        <v>142</v>
      </c>
      <c r="S61" s="7" t="s">
        <v>142</v>
      </c>
      <c r="T61" s="7" t="s">
        <v>142</v>
      </c>
      <c r="U61" s="7" t="s">
        <v>142</v>
      </c>
    </row>
    <row r="62" spans="1:21" ht="15.75" customHeight="1">
      <c r="A62" s="3" t="s">
        <v>37</v>
      </c>
      <c r="B62" s="3" t="s">
        <v>271</v>
      </c>
      <c r="C62" s="3" t="s">
        <v>179</v>
      </c>
      <c r="D62" s="3" t="s">
        <v>180</v>
      </c>
      <c r="E62" s="3" t="s">
        <v>272</v>
      </c>
      <c r="F62" s="3" t="s">
        <v>273</v>
      </c>
      <c r="G62" s="3" t="s">
        <v>297</v>
      </c>
      <c r="H62" s="3" t="s">
        <v>182</v>
      </c>
      <c r="I62" s="3" t="s">
        <v>183</v>
      </c>
      <c r="J62" s="3" t="s">
        <v>107</v>
      </c>
      <c r="K62" s="3" t="s">
        <v>184</v>
      </c>
      <c r="L62" s="3" t="s">
        <v>54</v>
      </c>
      <c r="M62" s="3" t="s">
        <v>55</v>
      </c>
      <c r="N62" s="3" t="s">
        <v>113</v>
      </c>
      <c r="O62" s="3" t="s">
        <v>185</v>
      </c>
      <c r="P62" s="3" t="s">
        <v>44</v>
      </c>
      <c r="Q62" s="3" t="s">
        <v>82</v>
      </c>
      <c r="R62" s="3" t="s">
        <v>114</v>
      </c>
      <c r="S62" s="3" t="s">
        <v>54</v>
      </c>
      <c r="T62" s="3" t="s">
        <v>106</v>
      </c>
      <c r="U62" s="3" t="s">
        <v>62</v>
      </c>
    </row>
    <row r="63" spans="1:21" ht="15.75" customHeight="1">
      <c r="A63" s="7" t="s">
        <v>37</v>
      </c>
      <c r="B63" s="7" t="s">
        <v>271</v>
      </c>
      <c r="C63" s="7" t="s">
        <v>179</v>
      </c>
      <c r="D63" s="7" t="s">
        <v>180</v>
      </c>
      <c r="E63" s="7" t="s">
        <v>276</v>
      </c>
      <c r="F63" s="7" t="s">
        <v>277</v>
      </c>
      <c r="G63" s="7" t="s">
        <v>142</v>
      </c>
      <c r="H63" s="7" t="s">
        <v>142</v>
      </c>
      <c r="I63" s="7" t="s">
        <v>142</v>
      </c>
      <c r="J63" s="7" t="s">
        <v>142</v>
      </c>
      <c r="K63" s="7" t="s">
        <v>142</v>
      </c>
      <c r="L63" s="7" t="s">
        <v>133</v>
      </c>
      <c r="M63" s="7" t="s">
        <v>298</v>
      </c>
      <c r="N63" s="7" t="s">
        <v>142</v>
      </c>
      <c r="O63" s="7" t="s">
        <v>142</v>
      </c>
      <c r="P63" s="7" t="s">
        <v>142</v>
      </c>
      <c r="Q63" s="7" t="s">
        <v>142</v>
      </c>
      <c r="R63" s="7" t="s">
        <v>142</v>
      </c>
      <c r="S63" s="7" t="s">
        <v>142</v>
      </c>
      <c r="T63" s="7" t="s">
        <v>142</v>
      </c>
      <c r="U63" s="7" t="s">
        <v>142</v>
      </c>
    </row>
    <row r="64" spans="1:21" ht="15.75" customHeight="1">
      <c r="A64" s="3" t="s">
        <v>37</v>
      </c>
      <c r="B64" s="3" t="s">
        <v>271</v>
      </c>
      <c r="C64" s="3" t="s">
        <v>179</v>
      </c>
      <c r="D64" s="3" t="s">
        <v>180</v>
      </c>
      <c r="E64" s="3" t="s">
        <v>279</v>
      </c>
      <c r="F64" s="3" t="s">
        <v>280</v>
      </c>
      <c r="G64" s="3" t="s">
        <v>142</v>
      </c>
      <c r="H64" s="3" t="s">
        <v>142</v>
      </c>
      <c r="I64" s="3" t="s">
        <v>142</v>
      </c>
      <c r="J64" s="3" t="s">
        <v>142</v>
      </c>
      <c r="K64" s="3" t="s">
        <v>142</v>
      </c>
      <c r="L64" s="3" t="s">
        <v>133</v>
      </c>
      <c r="M64" s="3" t="s">
        <v>299</v>
      </c>
      <c r="N64" s="3" t="s">
        <v>142</v>
      </c>
      <c r="O64" s="3" t="s">
        <v>142</v>
      </c>
      <c r="P64" s="3" t="s">
        <v>142</v>
      </c>
      <c r="Q64" s="3" t="s">
        <v>142</v>
      </c>
      <c r="R64" s="3" t="s">
        <v>142</v>
      </c>
      <c r="S64" s="3" t="s">
        <v>142</v>
      </c>
      <c r="T64" s="3" t="s">
        <v>142</v>
      </c>
      <c r="U64" s="3" t="s">
        <v>142</v>
      </c>
    </row>
    <row r="65" spans="1:21" ht="15.75" customHeight="1">
      <c r="A65" s="7" t="s">
        <v>37</v>
      </c>
      <c r="B65" s="7" t="s">
        <v>271</v>
      </c>
      <c r="C65" s="7" t="s">
        <v>179</v>
      </c>
      <c r="D65" s="7" t="s">
        <v>180</v>
      </c>
      <c r="E65" s="7" t="s">
        <v>282</v>
      </c>
      <c r="F65" s="7" t="s">
        <v>283</v>
      </c>
      <c r="G65" s="7" t="s">
        <v>142</v>
      </c>
      <c r="H65" s="7" t="s">
        <v>142</v>
      </c>
      <c r="I65" s="7" t="s">
        <v>142</v>
      </c>
      <c r="J65" s="7" t="s">
        <v>142</v>
      </c>
      <c r="K65" s="7" t="s">
        <v>142</v>
      </c>
      <c r="L65" s="7" t="s">
        <v>133</v>
      </c>
      <c r="M65" s="7" t="s">
        <v>302</v>
      </c>
      <c r="N65" s="7" t="s">
        <v>142</v>
      </c>
      <c r="O65" s="7" t="s">
        <v>142</v>
      </c>
      <c r="P65" s="7" t="s">
        <v>142</v>
      </c>
      <c r="Q65" s="7" t="s">
        <v>142</v>
      </c>
      <c r="R65" s="7" t="s">
        <v>142</v>
      </c>
      <c r="S65" s="7" t="s">
        <v>142</v>
      </c>
      <c r="T65" s="7" t="s">
        <v>142</v>
      </c>
      <c r="U65" s="7" t="s">
        <v>142</v>
      </c>
    </row>
    <row r="66" spans="1:21" ht="15.75" customHeight="1">
      <c r="A66" s="3" t="s">
        <v>37</v>
      </c>
      <c r="B66" s="3" t="s">
        <v>271</v>
      </c>
      <c r="C66" s="3" t="s">
        <v>179</v>
      </c>
      <c r="D66" s="3" t="s">
        <v>180</v>
      </c>
      <c r="E66" s="3" t="s">
        <v>285</v>
      </c>
      <c r="F66" s="3" t="s">
        <v>286</v>
      </c>
      <c r="G66" s="3" t="s">
        <v>142</v>
      </c>
      <c r="H66" s="3" t="s">
        <v>142</v>
      </c>
      <c r="I66" s="3" t="s">
        <v>142</v>
      </c>
      <c r="J66" s="3" t="s">
        <v>142</v>
      </c>
      <c r="K66" s="3" t="s">
        <v>142</v>
      </c>
      <c r="L66" s="3" t="s">
        <v>159</v>
      </c>
      <c r="M66" s="3" t="s">
        <v>307</v>
      </c>
      <c r="N66" s="3" t="s">
        <v>142</v>
      </c>
      <c r="O66" s="3" t="s">
        <v>142</v>
      </c>
      <c r="P66" s="3" t="s">
        <v>142</v>
      </c>
      <c r="Q66" s="3" t="s">
        <v>142</v>
      </c>
      <c r="R66" s="3" t="s">
        <v>142</v>
      </c>
      <c r="S66" s="3" t="s">
        <v>142</v>
      </c>
      <c r="T66" s="3" t="s">
        <v>142</v>
      </c>
      <c r="U66" s="3" t="s">
        <v>142</v>
      </c>
    </row>
    <row r="67" spans="1:21" ht="15.75" customHeight="1">
      <c r="A67" s="7" t="s">
        <v>37</v>
      </c>
      <c r="B67" s="7" t="s">
        <v>271</v>
      </c>
      <c r="C67" s="7" t="s">
        <v>193</v>
      </c>
      <c r="D67" s="7" t="s">
        <v>194</v>
      </c>
      <c r="E67" s="7" t="s">
        <v>272</v>
      </c>
      <c r="F67" s="7" t="s">
        <v>273</v>
      </c>
      <c r="G67" s="7" t="s">
        <v>312</v>
      </c>
      <c r="H67" s="7" t="s">
        <v>196</v>
      </c>
      <c r="I67" s="7" t="s">
        <v>197</v>
      </c>
      <c r="J67" s="7" t="s">
        <v>74</v>
      </c>
      <c r="K67" s="7" t="s">
        <v>198</v>
      </c>
      <c r="L67" s="7" t="s">
        <v>54</v>
      </c>
      <c r="M67" s="7" t="s">
        <v>55</v>
      </c>
      <c r="N67" s="7" t="s">
        <v>145</v>
      </c>
      <c r="O67" s="7" t="s">
        <v>317</v>
      </c>
      <c r="P67" s="7" t="s">
        <v>44</v>
      </c>
      <c r="Q67" s="7" t="s">
        <v>54</v>
      </c>
      <c r="R67" s="7" t="s">
        <v>86</v>
      </c>
      <c r="S67" s="7" t="s">
        <v>54</v>
      </c>
      <c r="T67" s="7" t="s">
        <v>72</v>
      </c>
      <c r="U67" s="7" t="s">
        <v>62</v>
      </c>
    </row>
    <row r="68" spans="1:21" ht="15.75" customHeight="1">
      <c r="A68" s="3" t="s">
        <v>37</v>
      </c>
      <c r="B68" s="3" t="s">
        <v>271</v>
      </c>
      <c r="C68" s="3" t="s">
        <v>193</v>
      </c>
      <c r="D68" s="3" t="s">
        <v>194</v>
      </c>
      <c r="E68" s="3" t="s">
        <v>276</v>
      </c>
      <c r="F68" s="3" t="s">
        <v>277</v>
      </c>
      <c r="G68" s="3" t="s">
        <v>318</v>
      </c>
      <c r="H68" s="3" t="s">
        <v>75</v>
      </c>
      <c r="I68" s="3" t="s">
        <v>77</v>
      </c>
      <c r="J68" s="3" t="s">
        <v>79</v>
      </c>
      <c r="K68" s="3" t="s">
        <v>81</v>
      </c>
      <c r="L68" s="3" t="s">
        <v>54</v>
      </c>
      <c r="M68" s="3" t="s">
        <v>55</v>
      </c>
      <c r="N68" s="3" t="s">
        <v>85</v>
      </c>
      <c r="O68" s="3" t="s">
        <v>87</v>
      </c>
      <c r="P68" s="3" t="s">
        <v>44</v>
      </c>
      <c r="Q68" s="3" t="s">
        <v>54</v>
      </c>
      <c r="R68" s="3" t="s">
        <v>90</v>
      </c>
      <c r="S68" s="3" t="s">
        <v>82</v>
      </c>
      <c r="T68" s="3" t="s">
        <v>92</v>
      </c>
      <c r="U68" s="3" t="s">
        <v>62</v>
      </c>
    </row>
    <row r="69" spans="1:21" ht="15.75" customHeight="1">
      <c r="A69" s="7" t="s">
        <v>37</v>
      </c>
      <c r="B69" s="7" t="s">
        <v>271</v>
      </c>
      <c r="C69" s="7" t="s">
        <v>193</v>
      </c>
      <c r="D69" s="7" t="s">
        <v>194</v>
      </c>
      <c r="E69" s="7" t="s">
        <v>279</v>
      </c>
      <c r="F69" s="7" t="s">
        <v>280</v>
      </c>
      <c r="G69" s="7" t="s">
        <v>319</v>
      </c>
      <c r="H69" s="7" t="s">
        <v>124</v>
      </c>
      <c r="I69" s="7" t="s">
        <v>125</v>
      </c>
      <c r="J69" s="7" t="s">
        <v>31</v>
      </c>
      <c r="K69" s="7" t="s">
        <v>127</v>
      </c>
      <c r="L69" s="7" t="s">
        <v>82</v>
      </c>
      <c r="M69" s="7" t="s">
        <v>84</v>
      </c>
      <c r="N69" s="7" t="s">
        <v>42</v>
      </c>
      <c r="O69" s="7" t="s">
        <v>132</v>
      </c>
      <c r="P69" s="7" t="s">
        <v>44</v>
      </c>
      <c r="Q69" s="7" t="s">
        <v>54</v>
      </c>
      <c r="R69" s="7" t="s">
        <v>46</v>
      </c>
      <c r="S69" s="7" t="s">
        <v>133</v>
      </c>
      <c r="T69" s="7" t="s">
        <v>29</v>
      </c>
      <c r="U69" s="7" t="s">
        <v>94</v>
      </c>
    </row>
    <row r="70" spans="1:21" ht="15.75" customHeight="1">
      <c r="A70" s="3" t="s">
        <v>37</v>
      </c>
      <c r="B70" s="3" t="s">
        <v>271</v>
      </c>
      <c r="C70" s="3" t="s">
        <v>193</v>
      </c>
      <c r="D70" s="3" t="s">
        <v>194</v>
      </c>
      <c r="E70" s="3" t="s">
        <v>282</v>
      </c>
      <c r="F70" s="3" t="s">
        <v>283</v>
      </c>
      <c r="G70" s="3" t="s">
        <v>320</v>
      </c>
      <c r="H70" s="3" t="s">
        <v>124</v>
      </c>
      <c r="I70" s="3" t="s">
        <v>125</v>
      </c>
      <c r="J70" s="3" t="s">
        <v>31</v>
      </c>
      <c r="K70" s="3" t="s">
        <v>127</v>
      </c>
      <c r="L70" s="3" t="s">
        <v>54</v>
      </c>
      <c r="M70" s="3" t="s">
        <v>55</v>
      </c>
      <c r="N70" s="3" t="s">
        <v>42</v>
      </c>
      <c r="O70" s="3" t="s">
        <v>132</v>
      </c>
      <c r="P70" s="3" t="s">
        <v>44</v>
      </c>
      <c r="Q70" s="3" t="s">
        <v>54</v>
      </c>
      <c r="R70" s="3" t="s">
        <v>46</v>
      </c>
      <c r="S70" s="3" t="s">
        <v>54</v>
      </c>
      <c r="T70" s="3" t="s">
        <v>29</v>
      </c>
      <c r="U70" s="3" t="s">
        <v>62</v>
      </c>
    </row>
    <row r="71" spans="1:21" ht="15.75" customHeight="1">
      <c r="A71" s="7" t="s">
        <v>37</v>
      </c>
      <c r="B71" s="7" t="s">
        <v>271</v>
      </c>
      <c r="C71" s="7" t="s">
        <v>193</v>
      </c>
      <c r="D71" s="7" t="s">
        <v>194</v>
      </c>
      <c r="E71" s="7" t="s">
        <v>285</v>
      </c>
      <c r="F71" s="7" t="s">
        <v>286</v>
      </c>
      <c r="G71" s="7" t="s">
        <v>321</v>
      </c>
      <c r="H71" s="7" t="s">
        <v>288</v>
      </c>
      <c r="I71" s="7" t="s">
        <v>289</v>
      </c>
      <c r="J71" s="7" t="s">
        <v>162</v>
      </c>
      <c r="K71" s="7" t="s">
        <v>290</v>
      </c>
      <c r="L71" s="7" t="s">
        <v>82</v>
      </c>
      <c r="M71" s="7" t="s">
        <v>84</v>
      </c>
      <c r="N71" s="7" t="s">
        <v>145</v>
      </c>
      <c r="O71" s="7" t="s">
        <v>291</v>
      </c>
      <c r="P71" s="7" t="s">
        <v>88</v>
      </c>
      <c r="Q71" s="7" t="s">
        <v>54</v>
      </c>
      <c r="R71" s="7" t="s">
        <v>167</v>
      </c>
      <c r="S71" s="7" t="s">
        <v>82</v>
      </c>
      <c r="T71" s="7" t="s">
        <v>160</v>
      </c>
      <c r="U71" s="7" t="s">
        <v>94</v>
      </c>
    </row>
    <row r="72" spans="1:21" ht="15.75" customHeight="1">
      <c r="A72" s="3" t="s">
        <v>37</v>
      </c>
      <c r="B72" s="3" t="s">
        <v>271</v>
      </c>
      <c r="C72" s="3" t="s">
        <v>216</v>
      </c>
      <c r="D72" s="3" t="s">
        <v>217</v>
      </c>
      <c r="E72" s="3" t="s">
        <v>272</v>
      </c>
      <c r="F72" s="3" t="s">
        <v>273</v>
      </c>
      <c r="G72" s="3" t="s">
        <v>327</v>
      </c>
      <c r="H72" s="3" t="s">
        <v>220</v>
      </c>
      <c r="I72" s="3" t="s">
        <v>221</v>
      </c>
      <c r="J72" s="3" t="s">
        <v>144</v>
      </c>
      <c r="K72" s="3" t="s">
        <v>223</v>
      </c>
      <c r="L72" s="3" t="s">
        <v>82</v>
      </c>
      <c r="M72" s="3" t="s">
        <v>84</v>
      </c>
      <c r="N72" s="3" t="s">
        <v>145</v>
      </c>
      <c r="O72" s="3" t="s">
        <v>329</v>
      </c>
      <c r="P72" s="3" t="s">
        <v>88</v>
      </c>
      <c r="Q72" s="3" t="s">
        <v>82</v>
      </c>
      <c r="R72" s="3" t="s">
        <v>154</v>
      </c>
      <c r="S72" s="3" t="s">
        <v>82</v>
      </c>
      <c r="T72" s="3" t="s">
        <v>143</v>
      </c>
      <c r="U72" s="3" t="s">
        <v>94</v>
      </c>
    </row>
    <row r="73" spans="1:21" ht="15.75" customHeight="1">
      <c r="A73" s="7" t="s">
        <v>37</v>
      </c>
      <c r="B73" s="7" t="s">
        <v>271</v>
      </c>
      <c r="C73" s="7" t="s">
        <v>216</v>
      </c>
      <c r="D73" s="7" t="s">
        <v>217</v>
      </c>
      <c r="E73" s="7" t="s">
        <v>276</v>
      </c>
      <c r="F73" s="7" t="s">
        <v>277</v>
      </c>
      <c r="G73" s="7" t="s">
        <v>333</v>
      </c>
      <c r="H73" s="7" t="s">
        <v>220</v>
      </c>
      <c r="I73" s="7" t="s">
        <v>221</v>
      </c>
      <c r="J73" s="7" t="s">
        <v>144</v>
      </c>
      <c r="K73" s="7" t="s">
        <v>223</v>
      </c>
      <c r="L73" s="7" t="s">
        <v>54</v>
      </c>
      <c r="M73" s="7" t="s">
        <v>55</v>
      </c>
      <c r="N73" s="7" t="s">
        <v>113</v>
      </c>
      <c r="O73" s="7" t="s">
        <v>224</v>
      </c>
      <c r="P73" s="7" t="s">
        <v>44</v>
      </c>
      <c r="Q73" s="7" t="s">
        <v>82</v>
      </c>
      <c r="R73" s="7" t="s">
        <v>154</v>
      </c>
      <c r="S73" s="7" t="s">
        <v>54</v>
      </c>
      <c r="T73" s="7" t="s">
        <v>143</v>
      </c>
      <c r="U73" s="7" t="s">
        <v>62</v>
      </c>
    </row>
    <row r="74" spans="1:21" ht="15.75" customHeight="1">
      <c r="A74" s="3" t="s">
        <v>37</v>
      </c>
      <c r="B74" s="3" t="s">
        <v>271</v>
      </c>
      <c r="C74" s="3" t="s">
        <v>216</v>
      </c>
      <c r="D74" s="3" t="s">
        <v>217</v>
      </c>
      <c r="E74" s="3" t="s">
        <v>279</v>
      </c>
      <c r="F74" s="3" t="s">
        <v>280</v>
      </c>
      <c r="G74" s="3" t="s">
        <v>142</v>
      </c>
      <c r="H74" s="3" t="s">
        <v>142</v>
      </c>
      <c r="I74" s="3" t="s">
        <v>142</v>
      </c>
      <c r="J74" s="3" t="s">
        <v>142</v>
      </c>
      <c r="K74" s="3" t="s">
        <v>142</v>
      </c>
      <c r="L74" s="3" t="s">
        <v>133</v>
      </c>
      <c r="M74" s="3" t="s">
        <v>334</v>
      </c>
      <c r="N74" s="3" t="s">
        <v>142</v>
      </c>
      <c r="O74" s="3" t="s">
        <v>142</v>
      </c>
      <c r="P74" s="3" t="s">
        <v>142</v>
      </c>
      <c r="Q74" s="3" t="s">
        <v>142</v>
      </c>
      <c r="R74" s="3" t="s">
        <v>142</v>
      </c>
      <c r="S74" s="3" t="s">
        <v>142</v>
      </c>
      <c r="T74" s="3" t="s">
        <v>142</v>
      </c>
      <c r="U74" s="3" t="s">
        <v>142</v>
      </c>
    </row>
    <row r="75" spans="1:21" ht="15.75" customHeight="1">
      <c r="A75" s="7" t="s">
        <v>37</v>
      </c>
      <c r="B75" s="7" t="s">
        <v>271</v>
      </c>
      <c r="C75" s="7" t="s">
        <v>216</v>
      </c>
      <c r="D75" s="7" t="s">
        <v>217</v>
      </c>
      <c r="E75" s="7" t="s">
        <v>282</v>
      </c>
      <c r="F75" s="7" t="s">
        <v>283</v>
      </c>
      <c r="G75" s="7" t="s">
        <v>335</v>
      </c>
      <c r="H75" s="7" t="s">
        <v>220</v>
      </c>
      <c r="I75" s="7" t="s">
        <v>221</v>
      </c>
      <c r="J75" s="7" t="s">
        <v>144</v>
      </c>
      <c r="K75" s="7" t="s">
        <v>223</v>
      </c>
      <c r="L75" s="7" t="s">
        <v>82</v>
      </c>
      <c r="M75" s="7" t="s">
        <v>84</v>
      </c>
      <c r="N75" s="7" t="s">
        <v>113</v>
      </c>
      <c r="O75" s="7" t="s">
        <v>224</v>
      </c>
      <c r="P75" s="7" t="s">
        <v>88</v>
      </c>
      <c r="Q75" s="7" t="s">
        <v>82</v>
      </c>
      <c r="R75" s="7" t="s">
        <v>154</v>
      </c>
      <c r="S75" s="7" t="s">
        <v>82</v>
      </c>
      <c r="T75" s="7" t="s">
        <v>143</v>
      </c>
      <c r="U75" s="7" t="s">
        <v>94</v>
      </c>
    </row>
    <row r="76" spans="1:21" ht="15.75" customHeight="1">
      <c r="A76" s="3" t="s">
        <v>37</v>
      </c>
      <c r="B76" s="3" t="s">
        <v>271</v>
      </c>
      <c r="C76" s="3" t="s">
        <v>216</v>
      </c>
      <c r="D76" s="3" t="s">
        <v>217</v>
      </c>
      <c r="E76" s="3" t="s">
        <v>285</v>
      </c>
      <c r="F76" s="3" t="s">
        <v>286</v>
      </c>
      <c r="G76" s="3" t="s">
        <v>336</v>
      </c>
      <c r="H76" s="3" t="s">
        <v>288</v>
      </c>
      <c r="I76" s="3" t="s">
        <v>289</v>
      </c>
      <c r="J76" s="3" t="s">
        <v>162</v>
      </c>
      <c r="K76" s="3" t="s">
        <v>290</v>
      </c>
      <c r="L76" s="3" t="s">
        <v>82</v>
      </c>
      <c r="M76" s="3" t="s">
        <v>84</v>
      </c>
      <c r="N76" s="3" t="s">
        <v>145</v>
      </c>
      <c r="O76" s="3" t="s">
        <v>291</v>
      </c>
      <c r="P76" s="3" t="s">
        <v>88</v>
      </c>
      <c r="Q76" s="3" t="s">
        <v>54</v>
      </c>
      <c r="R76" s="3" t="s">
        <v>167</v>
      </c>
      <c r="S76" s="3" t="s">
        <v>82</v>
      </c>
      <c r="T76" s="3" t="s">
        <v>160</v>
      </c>
      <c r="U76" s="3" t="s">
        <v>94</v>
      </c>
    </row>
    <row r="77" spans="1:21" ht="15.75" customHeight="1">
      <c r="A77" s="7" t="s">
        <v>37</v>
      </c>
      <c r="B77" s="7" t="s">
        <v>337</v>
      </c>
      <c r="C77" s="7" t="s">
        <v>233</v>
      </c>
      <c r="D77" s="7" t="s">
        <v>234</v>
      </c>
      <c r="E77" s="7" t="s">
        <v>272</v>
      </c>
      <c r="F77" s="7" t="s">
        <v>273</v>
      </c>
      <c r="G77" s="7" t="s">
        <v>338</v>
      </c>
      <c r="H77" s="7" t="s">
        <v>196</v>
      </c>
      <c r="I77" s="7" t="s">
        <v>197</v>
      </c>
      <c r="J77" s="7" t="s">
        <v>74</v>
      </c>
      <c r="K77" s="7" t="s">
        <v>198</v>
      </c>
      <c r="L77" s="7" t="s">
        <v>54</v>
      </c>
      <c r="M77" s="7" t="s">
        <v>55</v>
      </c>
      <c r="N77" s="7" t="s">
        <v>145</v>
      </c>
      <c r="O77" s="7" t="s">
        <v>317</v>
      </c>
      <c r="P77" s="7" t="s">
        <v>44</v>
      </c>
      <c r="Q77" s="7" t="s">
        <v>54</v>
      </c>
      <c r="R77" s="7" t="s">
        <v>86</v>
      </c>
      <c r="S77" s="7" t="s">
        <v>54</v>
      </c>
      <c r="T77" s="7" t="s">
        <v>72</v>
      </c>
      <c r="U77" s="7" t="s">
        <v>236</v>
      </c>
    </row>
    <row r="78" spans="1:21" ht="15.75" customHeight="1">
      <c r="A78" s="3" t="s">
        <v>37</v>
      </c>
      <c r="B78" s="3" t="s">
        <v>337</v>
      </c>
      <c r="C78" s="3" t="s">
        <v>233</v>
      </c>
      <c r="D78" s="3" t="s">
        <v>234</v>
      </c>
      <c r="E78" s="3" t="s">
        <v>276</v>
      </c>
      <c r="F78" s="3" t="s">
        <v>277</v>
      </c>
      <c r="G78" s="3" t="s">
        <v>339</v>
      </c>
      <c r="H78" s="3" t="s">
        <v>196</v>
      </c>
      <c r="I78" s="3" t="s">
        <v>197</v>
      </c>
      <c r="J78" s="3" t="s">
        <v>74</v>
      </c>
      <c r="K78" s="3" t="s">
        <v>198</v>
      </c>
      <c r="L78" s="3" t="s">
        <v>54</v>
      </c>
      <c r="M78" s="3" t="s">
        <v>55</v>
      </c>
      <c r="N78" s="3" t="s">
        <v>145</v>
      </c>
      <c r="O78" s="3" t="s">
        <v>317</v>
      </c>
      <c r="P78" s="3" t="s">
        <v>44</v>
      </c>
      <c r="Q78" s="3" t="s">
        <v>54</v>
      </c>
      <c r="R78" s="3" t="s">
        <v>86</v>
      </c>
      <c r="S78" s="3" t="s">
        <v>54</v>
      </c>
      <c r="T78" s="3" t="s">
        <v>72</v>
      </c>
      <c r="U78" s="3" t="s">
        <v>236</v>
      </c>
    </row>
    <row r="79" spans="1:21" ht="15.75" customHeight="1">
      <c r="A79" s="7" t="s">
        <v>37</v>
      </c>
      <c r="B79" s="7" t="s">
        <v>337</v>
      </c>
      <c r="C79" s="7" t="s">
        <v>233</v>
      </c>
      <c r="D79" s="7" t="s">
        <v>234</v>
      </c>
      <c r="E79" s="7" t="s">
        <v>279</v>
      </c>
      <c r="F79" s="7" t="s">
        <v>280</v>
      </c>
      <c r="G79" s="7" t="s">
        <v>340</v>
      </c>
      <c r="H79" s="7" t="s">
        <v>124</v>
      </c>
      <c r="I79" s="7" t="s">
        <v>125</v>
      </c>
      <c r="J79" s="7" t="s">
        <v>31</v>
      </c>
      <c r="K79" s="7" t="s">
        <v>127</v>
      </c>
      <c r="L79" s="7" t="s">
        <v>82</v>
      </c>
      <c r="M79" s="7" t="s">
        <v>84</v>
      </c>
      <c r="N79" s="7" t="s">
        <v>145</v>
      </c>
      <c r="O79" s="7" t="s">
        <v>341</v>
      </c>
      <c r="P79" s="7" t="s">
        <v>88</v>
      </c>
      <c r="Q79" s="7" t="s">
        <v>54</v>
      </c>
      <c r="R79" s="7" t="s">
        <v>46</v>
      </c>
      <c r="S79" s="7" t="s">
        <v>82</v>
      </c>
      <c r="T79" s="7" t="s">
        <v>29</v>
      </c>
      <c r="U79" s="7" t="s">
        <v>236</v>
      </c>
    </row>
    <row r="80" spans="1:21" ht="15.75" customHeight="1">
      <c r="A80" s="3" t="s">
        <v>37</v>
      </c>
      <c r="B80" s="3" t="s">
        <v>337</v>
      </c>
      <c r="C80" s="3" t="s">
        <v>233</v>
      </c>
      <c r="D80" s="3" t="s">
        <v>234</v>
      </c>
      <c r="E80" s="3" t="s">
        <v>282</v>
      </c>
      <c r="F80" s="3" t="s">
        <v>283</v>
      </c>
      <c r="G80" s="3" t="s">
        <v>342</v>
      </c>
      <c r="H80" s="3" t="s">
        <v>124</v>
      </c>
      <c r="I80" s="3" t="s">
        <v>125</v>
      </c>
      <c r="J80" s="3" t="s">
        <v>31</v>
      </c>
      <c r="K80" s="3" t="s">
        <v>127</v>
      </c>
      <c r="L80" s="3" t="s">
        <v>82</v>
      </c>
      <c r="M80" s="3" t="s">
        <v>84</v>
      </c>
      <c r="N80" s="3" t="s">
        <v>145</v>
      </c>
      <c r="O80" s="3" t="s">
        <v>341</v>
      </c>
      <c r="P80" s="3" t="s">
        <v>88</v>
      </c>
      <c r="Q80" s="3" t="s">
        <v>54</v>
      </c>
      <c r="R80" s="3" t="s">
        <v>46</v>
      </c>
      <c r="S80" s="3" t="s">
        <v>82</v>
      </c>
      <c r="T80" s="3" t="s">
        <v>29</v>
      </c>
      <c r="U80" s="3" t="s">
        <v>236</v>
      </c>
    </row>
    <row r="81" spans="1:21" ht="15.75" customHeight="1">
      <c r="A81" s="7" t="s">
        <v>37</v>
      </c>
      <c r="B81" s="7" t="s">
        <v>337</v>
      </c>
      <c r="C81" s="7" t="s">
        <v>233</v>
      </c>
      <c r="D81" s="7" t="s">
        <v>234</v>
      </c>
      <c r="E81" s="7" t="s">
        <v>285</v>
      </c>
      <c r="F81" s="7" t="s">
        <v>286</v>
      </c>
      <c r="G81" s="7" t="s">
        <v>343</v>
      </c>
      <c r="H81" s="7" t="s">
        <v>288</v>
      </c>
      <c r="I81" s="7" t="s">
        <v>289</v>
      </c>
      <c r="J81" s="7" t="s">
        <v>162</v>
      </c>
      <c r="K81" s="7" t="s">
        <v>290</v>
      </c>
      <c r="L81" s="7" t="s">
        <v>54</v>
      </c>
      <c r="M81" s="7" t="s">
        <v>55</v>
      </c>
      <c r="N81" s="7" t="s">
        <v>145</v>
      </c>
      <c r="O81" s="7" t="s">
        <v>291</v>
      </c>
      <c r="P81" s="7" t="s">
        <v>44</v>
      </c>
      <c r="Q81" s="7" t="s">
        <v>54</v>
      </c>
      <c r="R81" s="7" t="s">
        <v>167</v>
      </c>
      <c r="S81" s="7" t="s">
        <v>54</v>
      </c>
      <c r="T81" s="7" t="s">
        <v>160</v>
      </c>
      <c r="U81" s="7" t="s">
        <v>236</v>
      </c>
    </row>
    <row r="82" spans="1:21" ht="15.75" customHeight="1">
      <c r="A82" s="3" t="s">
        <v>37</v>
      </c>
      <c r="B82" s="3" t="s">
        <v>337</v>
      </c>
      <c r="C82" s="3" t="s">
        <v>241</v>
      </c>
      <c r="D82" s="3" t="s">
        <v>242</v>
      </c>
      <c r="E82" s="3" t="s">
        <v>272</v>
      </c>
      <c r="F82" s="3" t="s">
        <v>273</v>
      </c>
      <c r="G82" s="3" t="s">
        <v>344</v>
      </c>
      <c r="H82" s="3" t="s">
        <v>244</v>
      </c>
      <c r="I82" s="3" t="s">
        <v>245</v>
      </c>
      <c r="J82" s="3" t="s">
        <v>93</v>
      </c>
      <c r="K82" s="3" t="s">
        <v>246</v>
      </c>
      <c r="L82" s="3" t="s">
        <v>82</v>
      </c>
      <c r="M82" s="3" t="s">
        <v>84</v>
      </c>
      <c r="N82" s="3" t="s">
        <v>145</v>
      </c>
      <c r="O82" s="3" t="s">
        <v>345</v>
      </c>
      <c r="P82" s="3" t="s">
        <v>88</v>
      </c>
      <c r="Q82" s="3" t="s">
        <v>82</v>
      </c>
      <c r="R82" s="3" t="s">
        <v>103</v>
      </c>
      <c r="S82" s="3" t="s">
        <v>82</v>
      </c>
      <c r="T82" s="3" t="s">
        <v>91</v>
      </c>
      <c r="U82" s="3" t="s">
        <v>236</v>
      </c>
    </row>
    <row r="83" spans="1:21" ht="15.75" customHeight="1">
      <c r="A83" s="7" t="s">
        <v>37</v>
      </c>
      <c r="B83" s="7" t="s">
        <v>337</v>
      </c>
      <c r="C83" s="7" t="s">
        <v>241</v>
      </c>
      <c r="D83" s="7" t="s">
        <v>242</v>
      </c>
      <c r="E83" s="7" t="s">
        <v>276</v>
      </c>
      <c r="F83" s="7" t="s">
        <v>277</v>
      </c>
      <c r="G83" s="7" t="s">
        <v>346</v>
      </c>
      <c r="H83" s="7" t="s">
        <v>244</v>
      </c>
      <c r="I83" s="7" t="s">
        <v>245</v>
      </c>
      <c r="J83" s="7" t="s">
        <v>93</v>
      </c>
      <c r="K83" s="7" t="s">
        <v>246</v>
      </c>
      <c r="L83" s="7" t="s">
        <v>54</v>
      </c>
      <c r="M83" s="7" t="s">
        <v>55</v>
      </c>
      <c r="N83" s="7" t="s">
        <v>145</v>
      </c>
      <c r="O83" s="7" t="s">
        <v>345</v>
      </c>
      <c r="P83" s="7" t="s">
        <v>44</v>
      </c>
      <c r="Q83" s="7" t="s">
        <v>82</v>
      </c>
      <c r="R83" s="7" t="s">
        <v>103</v>
      </c>
      <c r="S83" s="7" t="s">
        <v>54</v>
      </c>
      <c r="T83" s="7" t="s">
        <v>91</v>
      </c>
      <c r="U83" s="7" t="s">
        <v>236</v>
      </c>
    </row>
    <row r="84" spans="1:21" ht="15.75" customHeight="1">
      <c r="A84" s="3" t="s">
        <v>37</v>
      </c>
      <c r="B84" s="3" t="s">
        <v>337</v>
      </c>
      <c r="C84" s="3" t="s">
        <v>241</v>
      </c>
      <c r="D84" s="3" t="s">
        <v>242</v>
      </c>
      <c r="E84" s="3" t="s">
        <v>279</v>
      </c>
      <c r="F84" s="3" t="s">
        <v>280</v>
      </c>
      <c r="G84" s="3" t="s">
        <v>142</v>
      </c>
      <c r="H84" s="3" t="s">
        <v>142</v>
      </c>
      <c r="I84" s="3" t="s">
        <v>142</v>
      </c>
      <c r="J84" s="3" t="s">
        <v>142</v>
      </c>
      <c r="K84" s="3" t="s">
        <v>142</v>
      </c>
      <c r="L84" s="3" t="s">
        <v>133</v>
      </c>
      <c r="M84" s="3" t="s">
        <v>347</v>
      </c>
      <c r="N84" s="3" t="s">
        <v>142</v>
      </c>
      <c r="O84" s="3" t="s">
        <v>142</v>
      </c>
      <c r="P84" s="3" t="s">
        <v>142</v>
      </c>
      <c r="Q84" s="3" t="s">
        <v>142</v>
      </c>
      <c r="R84" s="3" t="s">
        <v>142</v>
      </c>
      <c r="S84" s="3" t="s">
        <v>142</v>
      </c>
      <c r="T84" s="3" t="s">
        <v>142</v>
      </c>
      <c r="U84" s="3" t="s">
        <v>142</v>
      </c>
    </row>
    <row r="85" spans="1:21" ht="15.75" customHeight="1">
      <c r="A85" s="7" t="s">
        <v>37</v>
      </c>
      <c r="B85" s="7" t="s">
        <v>337</v>
      </c>
      <c r="C85" s="7" t="s">
        <v>241</v>
      </c>
      <c r="D85" s="7" t="s">
        <v>242</v>
      </c>
      <c r="E85" s="7" t="s">
        <v>282</v>
      </c>
      <c r="F85" s="7" t="s">
        <v>283</v>
      </c>
      <c r="G85" s="7" t="s">
        <v>348</v>
      </c>
      <c r="H85" s="7" t="s">
        <v>244</v>
      </c>
      <c r="I85" s="7" t="s">
        <v>245</v>
      </c>
      <c r="J85" s="7" t="s">
        <v>93</v>
      </c>
      <c r="K85" s="7" t="s">
        <v>246</v>
      </c>
      <c r="L85" s="7" t="s">
        <v>82</v>
      </c>
      <c r="M85" s="7" t="s">
        <v>84</v>
      </c>
      <c r="N85" s="7" t="s">
        <v>145</v>
      </c>
      <c r="O85" s="7" t="s">
        <v>345</v>
      </c>
      <c r="P85" s="7" t="s">
        <v>88</v>
      </c>
      <c r="Q85" s="7" t="s">
        <v>82</v>
      </c>
      <c r="R85" s="7" t="s">
        <v>103</v>
      </c>
      <c r="S85" s="7" t="s">
        <v>82</v>
      </c>
      <c r="T85" s="7" t="s">
        <v>91</v>
      </c>
      <c r="U85" s="7" t="s">
        <v>236</v>
      </c>
    </row>
    <row r="86" spans="1:21" ht="15.75" customHeight="1">
      <c r="A86" s="3" t="s">
        <v>37</v>
      </c>
      <c r="B86" s="3" t="s">
        <v>337</v>
      </c>
      <c r="C86" s="3" t="s">
        <v>241</v>
      </c>
      <c r="D86" s="3" t="s">
        <v>242</v>
      </c>
      <c r="E86" s="3" t="s">
        <v>285</v>
      </c>
      <c r="F86" s="3" t="s">
        <v>286</v>
      </c>
      <c r="G86" s="3" t="s">
        <v>349</v>
      </c>
      <c r="H86" s="3" t="s">
        <v>288</v>
      </c>
      <c r="I86" s="3" t="s">
        <v>289</v>
      </c>
      <c r="J86" s="3" t="s">
        <v>162</v>
      </c>
      <c r="K86" s="3" t="s">
        <v>290</v>
      </c>
      <c r="L86" s="3" t="s">
        <v>54</v>
      </c>
      <c r="M86" s="3" t="s">
        <v>55</v>
      </c>
      <c r="N86" s="3" t="s">
        <v>145</v>
      </c>
      <c r="O86" s="3" t="s">
        <v>291</v>
      </c>
      <c r="P86" s="3" t="s">
        <v>44</v>
      </c>
      <c r="Q86" s="3" t="s">
        <v>54</v>
      </c>
      <c r="R86" s="3" t="s">
        <v>167</v>
      </c>
      <c r="S86" s="3" t="s">
        <v>54</v>
      </c>
      <c r="T86" s="3" t="s">
        <v>160</v>
      </c>
      <c r="U86" s="3" t="s">
        <v>236</v>
      </c>
    </row>
    <row r="87" spans="1:21" ht="15.75" customHeight="1">
      <c r="A87" s="7" t="s">
        <v>37</v>
      </c>
      <c r="B87" s="7" t="s">
        <v>337</v>
      </c>
      <c r="C87" s="7" t="s">
        <v>252</v>
      </c>
      <c r="D87" s="7" t="s">
        <v>253</v>
      </c>
      <c r="E87" s="7" t="s">
        <v>272</v>
      </c>
      <c r="F87" s="7" t="s">
        <v>273</v>
      </c>
      <c r="G87" s="7" t="s">
        <v>350</v>
      </c>
      <c r="H87" s="7" t="s">
        <v>182</v>
      </c>
      <c r="I87" s="7" t="s">
        <v>183</v>
      </c>
      <c r="J87" s="7" t="s">
        <v>107</v>
      </c>
      <c r="K87" s="7" t="s">
        <v>184</v>
      </c>
      <c r="L87" s="7" t="s">
        <v>54</v>
      </c>
      <c r="M87" s="7" t="s">
        <v>55</v>
      </c>
      <c r="N87" s="7" t="s">
        <v>145</v>
      </c>
      <c r="O87" s="7" t="s">
        <v>351</v>
      </c>
      <c r="P87" s="7" t="s">
        <v>44</v>
      </c>
      <c r="Q87" s="7" t="s">
        <v>82</v>
      </c>
      <c r="R87" s="7" t="s">
        <v>114</v>
      </c>
      <c r="S87" s="7" t="s">
        <v>54</v>
      </c>
      <c r="T87" s="7" t="s">
        <v>106</v>
      </c>
      <c r="U87" s="7" t="s">
        <v>236</v>
      </c>
    </row>
    <row r="88" spans="1:21" ht="15.75" customHeight="1">
      <c r="A88" s="3" t="s">
        <v>37</v>
      </c>
      <c r="B88" s="3" t="s">
        <v>337</v>
      </c>
      <c r="C88" s="3" t="s">
        <v>252</v>
      </c>
      <c r="D88" s="3" t="s">
        <v>253</v>
      </c>
      <c r="E88" s="3" t="s">
        <v>276</v>
      </c>
      <c r="F88" s="3" t="s">
        <v>277</v>
      </c>
      <c r="G88" s="3" t="s">
        <v>142</v>
      </c>
      <c r="H88" s="3" t="s">
        <v>142</v>
      </c>
      <c r="I88" s="3" t="s">
        <v>142</v>
      </c>
      <c r="J88" s="3" t="s">
        <v>142</v>
      </c>
      <c r="K88" s="3" t="s">
        <v>142</v>
      </c>
      <c r="L88" s="3" t="s">
        <v>133</v>
      </c>
      <c r="M88" s="3" t="s">
        <v>352</v>
      </c>
      <c r="N88" s="3" t="s">
        <v>142</v>
      </c>
      <c r="O88" s="3" t="s">
        <v>142</v>
      </c>
      <c r="P88" s="3" t="s">
        <v>142</v>
      </c>
      <c r="Q88" s="3" t="s">
        <v>142</v>
      </c>
      <c r="R88" s="3" t="s">
        <v>142</v>
      </c>
      <c r="S88" s="3" t="s">
        <v>142</v>
      </c>
      <c r="T88" s="3" t="s">
        <v>142</v>
      </c>
      <c r="U88" s="3" t="s">
        <v>142</v>
      </c>
    </row>
    <row r="89" spans="1:21" ht="15.75" customHeight="1">
      <c r="A89" s="7" t="s">
        <v>37</v>
      </c>
      <c r="B89" s="7" t="s">
        <v>337</v>
      </c>
      <c r="C89" s="7" t="s">
        <v>252</v>
      </c>
      <c r="D89" s="7" t="s">
        <v>253</v>
      </c>
      <c r="E89" s="7" t="s">
        <v>279</v>
      </c>
      <c r="F89" s="7" t="s">
        <v>280</v>
      </c>
      <c r="G89" s="7" t="s">
        <v>142</v>
      </c>
      <c r="H89" s="7" t="s">
        <v>142</v>
      </c>
      <c r="I89" s="7" t="s">
        <v>142</v>
      </c>
      <c r="J89" s="7" t="s">
        <v>142</v>
      </c>
      <c r="K89" s="7" t="s">
        <v>142</v>
      </c>
      <c r="L89" s="7" t="s">
        <v>133</v>
      </c>
      <c r="M89" s="7" t="s">
        <v>353</v>
      </c>
      <c r="N89" s="7" t="s">
        <v>142</v>
      </c>
      <c r="O89" s="7" t="s">
        <v>142</v>
      </c>
      <c r="P89" s="7" t="s">
        <v>142</v>
      </c>
      <c r="Q89" s="7" t="s">
        <v>142</v>
      </c>
      <c r="R89" s="7" t="s">
        <v>142</v>
      </c>
      <c r="S89" s="7" t="s">
        <v>142</v>
      </c>
      <c r="T89" s="7" t="s">
        <v>142</v>
      </c>
      <c r="U89" s="7" t="s">
        <v>142</v>
      </c>
    </row>
    <row r="90" spans="1:21" ht="15.75" customHeight="1">
      <c r="A90" s="3" t="s">
        <v>37</v>
      </c>
      <c r="B90" s="3" t="s">
        <v>337</v>
      </c>
      <c r="C90" s="3" t="s">
        <v>252</v>
      </c>
      <c r="D90" s="3" t="s">
        <v>253</v>
      </c>
      <c r="E90" s="3" t="s">
        <v>282</v>
      </c>
      <c r="F90" s="3" t="s">
        <v>283</v>
      </c>
      <c r="G90" s="3" t="s">
        <v>354</v>
      </c>
      <c r="H90" s="3" t="s">
        <v>182</v>
      </c>
      <c r="I90" s="3" t="s">
        <v>183</v>
      </c>
      <c r="J90" s="3" t="s">
        <v>107</v>
      </c>
      <c r="K90" s="3" t="s">
        <v>184</v>
      </c>
      <c r="L90" s="3" t="s">
        <v>82</v>
      </c>
      <c r="M90" s="3" t="s">
        <v>84</v>
      </c>
      <c r="N90" s="3" t="s">
        <v>145</v>
      </c>
      <c r="O90" s="3" t="s">
        <v>351</v>
      </c>
      <c r="P90" s="3" t="s">
        <v>88</v>
      </c>
      <c r="Q90" s="3" t="s">
        <v>82</v>
      </c>
      <c r="R90" s="3" t="s">
        <v>114</v>
      </c>
      <c r="S90" s="3" t="s">
        <v>82</v>
      </c>
      <c r="T90" s="3" t="s">
        <v>106</v>
      </c>
      <c r="U90" s="3" t="s">
        <v>236</v>
      </c>
    </row>
    <row r="91" spans="1:21" ht="15.75" customHeight="1">
      <c r="A91" s="7" t="s">
        <v>37</v>
      </c>
      <c r="B91" s="7" t="s">
        <v>337</v>
      </c>
      <c r="C91" s="7" t="s">
        <v>252</v>
      </c>
      <c r="D91" s="7" t="s">
        <v>253</v>
      </c>
      <c r="E91" s="7" t="s">
        <v>285</v>
      </c>
      <c r="F91" s="7" t="s">
        <v>286</v>
      </c>
      <c r="G91" s="7" t="s">
        <v>142</v>
      </c>
      <c r="H91" s="7" t="s">
        <v>142</v>
      </c>
      <c r="I91" s="7" t="s">
        <v>142</v>
      </c>
      <c r="J91" s="7" t="s">
        <v>142</v>
      </c>
      <c r="K91" s="7" t="s">
        <v>142</v>
      </c>
      <c r="L91" s="7" t="s">
        <v>133</v>
      </c>
      <c r="M91" s="7" t="s">
        <v>355</v>
      </c>
      <c r="N91" s="7" t="s">
        <v>142</v>
      </c>
      <c r="O91" s="7" t="s">
        <v>142</v>
      </c>
      <c r="P91" s="7" t="s">
        <v>142</v>
      </c>
      <c r="Q91" s="7" t="s">
        <v>142</v>
      </c>
      <c r="R91" s="7" t="s">
        <v>142</v>
      </c>
      <c r="S91" s="7" t="s">
        <v>142</v>
      </c>
      <c r="T91" s="7" t="s">
        <v>142</v>
      </c>
      <c r="U91" s="7" t="s">
        <v>142</v>
      </c>
    </row>
    <row r="92" spans="1:21" ht="15.75" customHeight="1">
      <c r="A92" s="3" t="s">
        <v>37</v>
      </c>
      <c r="B92" s="3" t="s">
        <v>337</v>
      </c>
      <c r="C92" s="3" t="s">
        <v>259</v>
      </c>
      <c r="D92" s="3" t="s">
        <v>260</v>
      </c>
      <c r="E92" s="3" t="s">
        <v>272</v>
      </c>
      <c r="F92" s="3" t="s">
        <v>273</v>
      </c>
      <c r="G92" s="3" t="s">
        <v>356</v>
      </c>
      <c r="H92" s="3" t="s">
        <v>50</v>
      </c>
      <c r="I92" s="3" t="s">
        <v>51</v>
      </c>
      <c r="J92" s="3" t="s">
        <v>52</v>
      </c>
      <c r="K92" s="3" t="s">
        <v>53</v>
      </c>
      <c r="L92" s="3" t="s">
        <v>54</v>
      </c>
      <c r="M92" s="3" t="s">
        <v>55</v>
      </c>
      <c r="N92" s="3" t="s">
        <v>145</v>
      </c>
      <c r="O92" s="3" t="s">
        <v>275</v>
      </c>
      <c r="P92" s="3" t="s">
        <v>44</v>
      </c>
      <c r="Q92" s="3" t="s">
        <v>54</v>
      </c>
      <c r="R92" s="3" t="s">
        <v>60</v>
      </c>
      <c r="S92" s="3" t="s">
        <v>54</v>
      </c>
      <c r="T92" s="3" t="s">
        <v>59</v>
      </c>
      <c r="U92" s="3" t="s">
        <v>236</v>
      </c>
    </row>
    <row r="93" spans="1:21" ht="15.75" customHeight="1">
      <c r="A93" s="7" t="s">
        <v>37</v>
      </c>
      <c r="B93" s="7" t="s">
        <v>337</v>
      </c>
      <c r="C93" s="7" t="s">
        <v>259</v>
      </c>
      <c r="D93" s="7" t="s">
        <v>260</v>
      </c>
      <c r="E93" s="7" t="s">
        <v>276</v>
      </c>
      <c r="F93" s="7" t="s">
        <v>277</v>
      </c>
      <c r="G93" s="7" t="s">
        <v>356</v>
      </c>
      <c r="H93" s="7" t="s">
        <v>50</v>
      </c>
      <c r="I93" s="7" t="s">
        <v>51</v>
      </c>
      <c r="J93" s="7" t="s">
        <v>52</v>
      </c>
      <c r="K93" s="7" t="s">
        <v>53</v>
      </c>
      <c r="L93" s="7" t="s">
        <v>54</v>
      </c>
      <c r="M93" s="7" t="s">
        <v>55</v>
      </c>
      <c r="N93" s="7" t="s">
        <v>145</v>
      </c>
      <c r="O93" s="7" t="s">
        <v>275</v>
      </c>
      <c r="P93" s="7" t="s">
        <v>44</v>
      </c>
      <c r="Q93" s="7" t="s">
        <v>54</v>
      </c>
      <c r="R93" s="7" t="s">
        <v>60</v>
      </c>
      <c r="S93" s="7" t="s">
        <v>54</v>
      </c>
      <c r="T93" s="7" t="s">
        <v>59</v>
      </c>
      <c r="U93" s="7" t="s">
        <v>236</v>
      </c>
    </row>
    <row r="94" spans="1:21" ht="15.75" customHeight="1">
      <c r="A94" s="3" t="s">
        <v>37</v>
      </c>
      <c r="B94" s="3" t="s">
        <v>337</v>
      </c>
      <c r="C94" s="3" t="s">
        <v>259</v>
      </c>
      <c r="D94" s="3" t="s">
        <v>260</v>
      </c>
      <c r="E94" s="3" t="s">
        <v>279</v>
      </c>
      <c r="F94" s="3" t="s">
        <v>280</v>
      </c>
      <c r="G94" s="3" t="s">
        <v>357</v>
      </c>
      <c r="H94" s="3" t="s">
        <v>124</v>
      </c>
      <c r="I94" s="3" t="s">
        <v>125</v>
      </c>
      <c r="J94" s="3" t="s">
        <v>31</v>
      </c>
      <c r="K94" s="3" t="s">
        <v>127</v>
      </c>
      <c r="L94" s="3" t="s">
        <v>82</v>
      </c>
      <c r="M94" s="3" t="s">
        <v>84</v>
      </c>
      <c r="N94" s="3" t="s">
        <v>145</v>
      </c>
      <c r="O94" s="3" t="s">
        <v>341</v>
      </c>
      <c r="P94" s="3" t="s">
        <v>88</v>
      </c>
      <c r="Q94" s="3" t="s">
        <v>54</v>
      </c>
      <c r="R94" s="3" t="s">
        <v>46</v>
      </c>
      <c r="S94" s="3" t="s">
        <v>82</v>
      </c>
      <c r="T94" s="3" t="s">
        <v>29</v>
      </c>
      <c r="U94" s="3" t="s">
        <v>236</v>
      </c>
    </row>
    <row r="95" spans="1:21" ht="15.75" customHeight="1">
      <c r="A95" s="7" t="s">
        <v>37</v>
      </c>
      <c r="B95" s="7" t="s">
        <v>337</v>
      </c>
      <c r="C95" s="7" t="s">
        <v>259</v>
      </c>
      <c r="D95" s="7" t="s">
        <v>260</v>
      </c>
      <c r="E95" s="7" t="s">
        <v>282</v>
      </c>
      <c r="F95" s="7" t="s">
        <v>283</v>
      </c>
      <c r="G95" s="7" t="s">
        <v>356</v>
      </c>
      <c r="H95" s="7" t="s">
        <v>50</v>
      </c>
      <c r="I95" s="7" t="s">
        <v>51</v>
      </c>
      <c r="J95" s="7" t="s">
        <v>52</v>
      </c>
      <c r="K95" s="7" t="s">
        <v>53</v>
      </c>
      <c r="L95" s="7" t="s">
        <v>54</v>
      </c>
      <c r="M95" s="7" t="s">
        <v>55</v>
      </c>
      <c r="N95" s="7" t="s">
        <v>145</v>
      </c>
      <c r="O95" s="7" t="s">
        <v>275</v>
      </c>
      <c r="P95" s="7" t="s">
        <v>44</v>
      </c>
      <c r="Q95" s="7" t="s">
        <v>54</v>
      </c>
      <c r="R95" s="7" t="s">
        <v>60</v>
      </c>
      <c r="S95" s="7" t="s">
        <v>54</v>
      </c>
      <c r="T95" s="7" t="s">
        <v>59</v>
      </c>
      <c r="U95" s="7" t="s">
        <v>236</v>
      </c>
    </row>
    <row r="96" spans="1:21" ht="15.75" customHeight="1">
      <c r="A96" s="3" t="s">
        <v>37</v>
      </c>
      <c r="B96" s="3" t="s">
        <v>337</v>
      </c>
      <c r="C96" s="3" t="s">
        <v>259</v>
      </c>
      <c r="D96" s="3" t="s">
        <v>260</v>
      </c>
      <c r="E96" s="3" t="s">
        <v>285</v>
      </c>
      <c r="F96" s="3" t="s">
        <v>286</v>
      </c>
      <c r="G96" s="3" t="s">
        <v>358</v>
      </c>
      <c r="H96" s="3" t="s">
        <v>288</v>
      </c>
      <c r="I96" s="3" t="s">
        <v>289</v>
      </c>
      <c r="J96" s="3" t="s">
        <v>162</v>
      </c>
      <c r="K96" s="3" t="s">
        <v>290</v>
      </c>
      <c r="L96" s="3" t="s">
        <v>54</v>
      </c>
      <c r="M96" s="3" t="s">
        <v>55</v>
      </c>
      <c r="N96" s="3" t="s">
        <v>145</v>
      </c>
      <c r="O96" s="3" t="s">
        <v>291</v>
      </c>
      <c r="P96" s="3" t="s">
        <v>44</v>
      </c>
      <c r="Q96" s="3" t="s">
        <v>54</v>
      </c>
      <c r="R96" s="3" t="s">
        <v>167</v>
      </c>
      <c r="S96" s="3" t="s">
        <v>54</v>
      </c>
      <c r="T96" s="3" t="s">
        <v>160</v>
      </c>
      <c r="U96" s="3" t="s">
        <v>236</v>
      </c>
    </row>
    <row r="97" spans="1:21" ht="15.75" customHeight="1">
      <c r="A97" s="7" t="s">
        <v>37</v>
      </c>
      <c r="B97" s="7" t="s">
        <v>337</v>
      </c>
      <c r="C97" s="7" t="s">
        <v>264</v>
      </c>
      <c r="D97" s="7" t="s">
        <v>265</v>
      </c>
      <c r="E97" s="7" t="s">
        <v>272</v>
      </c>
      <c r="F97" s="7" t="s">
        <v>273</v>
      </c>
      <c r="G97" s="7" t="s">
        <v>359</v>
      </c>
      <c r="H97" s="7" t="s">
        <v>244</v>
      </c>
      <c r="I97" s="7" t="s">
        <v>245</v>
      </c>
      <c r="J97" s="7" t="s">
        <v>93</v>
      </c>
      <c r="K97" s="7" t="s">
        <v>246</v>
      </c>
      <c r="L97" s="7" t="s">
        <v>82</v>
      </c>
      <c r="M97" s="7" t="s">
        <v>84</v>
      </c>
      <c r="N97" s="7" t="s">
        <v>145</v>
      </c>
      <c r="O97" s="7" t="s">
        <v>345</v>
      </c>
      <c r="P97" s="7" t="s">
        <v>88</v>
      </c>
      <c r="Q97" s="7" t="s">
        <v>82</v>
      </c>
      <c r="R97" s="7" t="s">
        <v>103</v>
      </c>
      <c r="S97" s="7" t="s">
        <v>82</v>
      </c>
      <c r="T97" s="7" t="s">
        <v>91</v>
      </c>
      <c r="U97" s="7" t="s">
        <v>236</v>
      </c>
    </row>
    <row r="98" spans="1:21" ht="15.75" customHeight="1">
      <c r="A98" s="3" t="s">
        <v>37</v>
      </c>
      <c r="B98" s="3" t="s">
        <v>337</v>
      </c>
      <c r="C98" s="3" t="s">
        <v>264</v>
      </c>
      <c r="D98" s="3" t="s">
        <v>265</v>
      </c>
      <c r="E98" s="3" t="s">
        <v>276</v>
      </c>
      <c r="F98" s="3" t="s">
        <v>277</v>
      </c>
      <c r="G98" s="3" t="s">
        <v>360</v>
      </c>
      <c r="H98" s="3" t="s">
        <v>244</v>
      </c>
      <c r="I98" s="3" t="s">
        <v>245</v>
      </c>
      <c r="J98" s="3" t="s">
        <v>93</v>
      </c>
      <c r="K98" s="3" t="s">
        <v>246</v>
      </c>
      <c r="L98" s="3" t="s">
        <v>82</v>
      </c>
      <c r="M98" s="3" t="s">
        <v>84</v>
      </c>
      <c r="N98" s="3" t="s">
        <v>145</v>
      </c>
      <c r="O98" s="3" t="s">
        <v>345</v>
      </c>
      <c r="P98" s="3" t="s">
        <v>88</v>
      </c>
      <c r="Q98" s="3" t="s">
        <v>82</v>
      </c>
      <c r="R98" s="3" t="s">
        <v>103</v>
      </c>
      <c r="S98" s="3" t="s">
        <v>82</v>
      </c>
      <c r="T98" s="3" t="s">
        <v>91</v>
      </c>
      <c r="U98" s="3" t="s">
        <v>236</v>
      </c>
    </row>
    <row r="99" spans="1:21" ht="15.75" customHeight="1">
      <c r="A99" s="7" t="s">
        <v>37</v>
      </c>
      <c r="B99" s="7" t="s">
        <v>337</v>
      </c>
      <c r="C99" s="7" t="s">
        <v>264</v>
      </c>
      <c r="D99" s="7" t="s">
        <v>265</v>
      </c>
      <c r="E99" s="7" t="s">
        <v>279</v>
      </c>
      <c r="F99" s="7" t="s">
        <v>280</v>
      </c>
      <c r="G99" s="7" t="s">
        <v>142</v>
      </c>
      <c r="H99" s="7" t="s">
        <v>142</v>
      </c>
      <c r="I99" s="7" t="s">
        <v>142</v>
      </c>
      <c r="J99" s="7" t="s">
        <v>142</v>
      </c>
      <c r="K99" s="7" t="s">
        <v>142</v>
      </c>
      <c r="L99" s="7" t="s">
        <v>133</v>
      </c>
      <c r="M99" s="7" t="s">
        <v>361</v>
      </c>
      <c r="N99" s="7" t="s">
        <v>142</v>
      </c>
      <c r="O99" s="7" t="s">
        <v>142</v>
      </c>
      <c r="P99" s="7" t="s">
        <v>142</v>
      </c>
      <c r="Q99" s="7" t="s">
        <v>142</v>
      </c>
      <c r="R99" s="7" t="s">
        <v>142</v>
      </c>
      <c r="S99" s="7" t="s">
        <v>142</v>
      </c>
      <c r="T99" s="7" t="s">
        <v>142</v>
      </c>
      <c r="U99" s="7" t="s">
        <v>142</v>
      </c>
    </row>
    <row r="100" spans="1:21" ht="15.75" customHeight="1">
      <c r="A100" s="3" t="s">
        <v>37</v>
      </c>
      <c r="B100" s="3" t="s">
        <v>337</v>
      </c>
      <c r="C100" s="3" t="s">
        <v>264</v>
      </c>
      <c r="D100" s="3" t="s">
        <v>265</v>
      </c>
      <c r="E100" s="3" t="s">
        <v>282</v>
      </c>
      <c r="F100" s="3" t="s">
        <v>283</v>
      </c>
      <c r="G100" s="3" t="s">
        <v>362</v>
      </c>
      <c r="H100" s="3" t="s">
        <v>244</v>
      </c>
      <c r="I100" s="3" t="s">
        <v>245</v>
      </c>
      <c r="J100" s="3" t="s">
        <v>93</v>
      </c>
      <c r="K100" s="3" t="s">
        <v>246</v>
      </c>
      <c r="L100" s="3" t="s">
        <v>82</v>
      </c>
      <c r="M100" s="3" t="s">
        <v>84</v>
      </c>
      <c r="N100" s="3" t="s">
        <v>145</v>
      </c>
      <c r="O100" s="3" t="s">
        <v>345</v>
      </c>
      <c r="P100" s="3" t="s">
        <v>88</v>
      </c>
      <c r="Q100" s="3" t="s">
        <v>82</v>
      </c>
      <c r="R100" s="3" t="s">
        <v>103</v>
      </c>
      <c r="S100" s="3" t="s">
        <v>82</v>
      </c>
      <c r="T100" s="3" t="s">
        <v>91</v>
      </c>
      <c r="U100" s="3" t="s">
        <v>236</v>
      </c>
    </row>
    <row r="101" spans="1:21" ht="15.75" customHeight="1">
      <c r="A101" s="7" t="s">
        <v>37</v>
      </c>
      <c r="B101" s="7" t="s">
        <v>337</v>
      </c>
      <c r="C101" s="7" t="s">
        <v>264</v>
      </c>
      <c r="D101" s="7" t="s">
        <v>265</v>
      </c>
      <c r="E101" s="7" t="s">
        <v>285</v>
      </c>
      <c r="F101" s="7" t="s">
        <v>286</v>
      </c>
      <c r="G101" s="7" t="s">
        <v>363</v>
      </c>
      <c r="H101" s="7" t="s">
        <v>288</v>
      </c>
      <c r="I101" s="7" t="s">
        <v>289</v>
      </c>
      <c r="J101" s="7" t="s">
        <v>162</v>
      </c>
      <c r="K101" s="7" t="s">
        <v>290</v>
      </c>
      <c r="L101" s="7" t="s">
        <v>82</v>
      </c>
      <c r="M101" s="7" t="s">
        <v>84</v>
      </c>
      <c r="N101" s="7" t="s">
        <v>145</v>
      </c>
      <c r="O101" s="7" t="s">
        <v>291</v>
      </c>
      <c r="P101" s="7" t="s">
        <v>88</v>
      </c>
      <c r="Q101" s="7" t="s">
        <v>54</v>
      </c>
      <c r="R101" s="7" t="s">
        <v>167</v>
      </c>
      <c r="S101" s="7" t="s">
        <v>82</v>
      </c>
      <c r="T101" s="7" t="s">
        <v>160</v>
      </c>
      <c r="U101" s="7" t="s">
        <v>236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0000000}"/>
  <conditionalFormatting sqref="L2:L101">
    <cfRule type="expression" dxfId="3" priority="1">
      <formula>L2="Alto"</formula>
    </cfRule>
    <cfRule type="expression" dxfId="2" priority="2">
      <formula>L2="Médio"</formula>
    </cfRule>
    <cfRule type="expression" dxfId="1" priority="3">
      <formula>L2="Baixo"</formula>
    </cfRule>
    <cfRule type="expression" dxfId="0" priority="4">
      <formula>L2="Não recomendado"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/>
  </sheetViews>
  <sheetFormatPr defaultColWidth="12.625" defaultRowHeight="15" customHeight="1"/>
  <cols>
    <col min="1" max="1" width="15.125" customWidth="1"/>
    <col min="2" max="2" width="27.625" customWidth="1"/>
    <col min="3" max="3" width="15.125" hidden="1" customWidth="1"/>
    <col min="4" max="4" width="62.625" hidden="1" customWidth="1"/>
    <col min="5" max="5" width="22.625" hidden="1" customWidth="1"/>
    <col min="6" max="6" width="37.625" hidden="1" customWidth="1"/>
    <col min="7" max="8" width="15.125" customWidth="1"/>
    <col min="9" max="9" width="45" customWidth="1"/>
    <col min="10" max="10" width="55" customWidth="1"/>
    <col min="11" max="11" width="15.125" customWidth="1"/>
    <col min="12" max="12" width="25.125" customWidth="1"/>
    <col min="13" max="13" width="37.625" customWidth="1"/>
    <col min="14" max="14" width="75.125" customWidth="1"/>
    <col min="15" max="28" width="8.625" customWidth="1"/>
  </cols>
  <sheetData>
    <row r="1" spans="1:14" ht="45">
      <c r="A1" s="4" t="s">
        <v>1</v>
      </c>
      <c r="B1" s="4" t="s">
        <v>3</v>
      </c>
      <c r="C1" s="4" t="s">
        <v>58</v>
      </c>
      <c r="D1" s="4" t="s">
        <v>6</v>
      </c>
      <c r="E1" s="4" t="s">
        <v>8</v>
      </c>
      <c r="F1" s="4" t="s">
        <v>10</v>
      </c>
      <c r="G1" s="4" t="s">
        <v>12</v>
      </c>
      <c r="H1" s="4" t="s">
        <v>14</v>
      </c>
      <c r="I1" s="4" t="s">
        <v>16</v>
      </c>
      <c r="J1" s="4" t="s">
        <v>19</v>
      </c>
      <c r="K1" s="8" t="s">
        <v>21</v>
      </c>
      <c r="L1" s="8" t="s">
        <v>67</v>
      </c>
      <c r="M1" s="10" t="s">
        <v>70</v>
      </c>
      <c r="N1" s="11" t="s">
        <v>73</v>
      </c>
    </row>
    <row r="2" spans="1:14" ht="114.75">
      <c r="A2" s="12" t="s">
        <v>29</v>
      </c>
      <c r="B2" s="12" t="s">
        <v>31</v>
      </c>
      <c r="C2" s="12" t="s">
        <v>33</v>
      </c>
      <c r="D2" s="12" t="s">
        <v>36</v>
      </c>
      <c r="E2" s="12" t="s">
        <v>38</v>
      </c>
      <c r="F2" s="12" t="s">
        <v>40</v>
      </c>
      <c r="G2" s="12" t="s">
        <v>42</v>
      </c>
      <c r="H2" s="12" t="s">
        <v>44</v>
      </c>
      <c r="I2" s="12" t="s">
        <v>46</v>
      </c>
      <c r="J2" s="12" t="s">
        <v>48</v>
      </c>
      <c r="K2" s="14" t="s">
        <v>102</v>
      </c>
      <c r="L2" s="14"/>
      <c r="M2" s="2" t="s">
        <v>110</v>
      </c>
      <c r="N2" s="2"/>
    </row>
    <row r="3" spans="1:14" ht="114.75">
      <c r="A3" s="12" t="s">
        <v>59</v>
      </c>
      <c r="B3" s="12" t="s">
        <v>52</v>
      </c>
      <c r="C3" s="12" t="s">
        <v>61</v>
      </c>
      <c r="D3" s="12" t="s">
        <v>63</v>
      </c>
      <c r="E3" s="12" t="s">
        <v>38</v>
      </c>
      <c r="F3" s="12" t="s">
        <v>64</v>
      </c>
      <c r="G3" s="12" t="s">
        <v>42</v>
      </c>
      <c r="H3" s="12" t="s">
        <v>44</v>
      </c>
      <c r="I3" s="12" t="s">
        <v>60</v>
      </c>
      <c r="J3" s="12" t="s">
        <v>66</v>
      </c>
      <c r="K3" s="14" t="s">
        <v>128</v>
      </c>
      <c r="L3" s="12" t="s">
        <v>131</v>
      </c>
      <c r="M3" s="12" t="s">
        <v>134</v>
      </c>
      <c r="N3" s="12"/>
    </row>
    <row r="4" spans="1:14" ht="144.75">
      <c r="A4" s="12" t="s">
        <v>72</v>
      </c>
      <c r="B4" s="12" t="s">
        <v>74</v>
      </c>
      <c r="C4" s="12" t="s">
        <v>76</v>
      </c>
      <c r="D4" s="12" t="s">
        <v>78</v>
      </c>
      <c r="E4" s="12" t="s">
        <v>38</v>
      </c>
      <c r="F4" s="12" t="s">
        <v>83</v>
      </c>
      <c r="G4" s="12" t="s">
        <v>42</v>
      </c>
      <c r="H4" s="12" t="s">
        <v>44</v>
      </c>
      <c r="I4" s="12" t="s">
        <v>86</v>
      </c>
      <c r="J4" s="12" t="s">
        <v>89</v>
      </c>
      <c r="K4" s="14" t="s">
        <v>128</v>
      </c>
      <c r="L4" s="12" t="s">
        <v>138</v>
      </c>
      <c r="M4" s="12" t="s">
        <v>139</v>
      </c>
    </row>
    <row r="5" spans="1:14" ht="287.25">
      <c r="A5" s="12" t="s">
        <v>91</v>
      </c>
      <c r="B5" s="12" t="s">
        <v>93</v>
      </c>
      <c r="C5" s="12" t="s">
        <v>95</v>
      </c>
      <c r="D5" s="12" t="s">
        <v>96</v>
      </c>
      <c r="E5" s="12" t="s">
        <v>97</v>
      </c>
      <c r="F5" s="12" t="s">
        <v>98</v>
      </c>
      <c r="G5" s="12" t="s">
        <v>85</v>
      </c>
      <c r="H5" s="12" t="s">
        <v>88</v>
      </c>
      <c r="I5" s="12" t="s">
        <v>103</v>
      </c>
      <c r="J5" s="12" t="s">
        <v>104</v>
      </c>
      <c r="K5" s="14" t="s">
        <v>128</v>
      </c>
      <c r="L5" s="2" t="s">
        <v>146</v>
      </c>
      <c r="M5" s="2" t="s">
        <v>148</v>
      </c>
      <c r="N5" s="12" t="s">
        <v>149</v>
      </c>
    </row>
    <row r="6" spans="1:14" ht="142.5">
      <c r="A6" s="12" t="s">
        <v>106</v>
      </c>
      <c r="B6" s="12" t="s">
        <v>107</v>
      </c>
      <c r="C6" s="12" t="s">
        <v>108</v>
      </c>
      <c r="D6" s="12" t="s">
        <v>111</v>
      </c>
      <c r="E6" s="12" t="s">
        <v>38</v>
      </c>
      <c r="F6" s="12" t="s">
        <v>112</v>
      </c>
      <c r="G6" s="12" t="s">
        <v>113</v>
      </c>
      <c r="H6" s="12" t="s">
        <v>88</v>
      </c>
      <c r="I6" s="12" t="s">
        <v>114</v>
      </c>
      <c r="J6" s="12" t="s">
        <v>115</v>
      </c>
      <c r="K6" s="14" t="s">
        <v>128</v>
      </c>
      <c r="L6" s="14" t="s">
        <v>156</v>
      </c>
      <c r="M6" s="2" t="s">
        <v>158</v>
      </c>
      <c r="N6" s="2"/>
    </row>
    <row r="7" spans="1:14" ht="114.75">
      <c r="A7" s="12" t="s">
        <v>92</v>
      </c>
      <c r="B7" s="12" t="s">
        <v>79</v>
      </c>
      <c r="C7" s="12" t="s">
        <v>117</v>
      </c>
      <c r="D7" s="12" t="s">
        <v>119</v>
      </c>
      <c r="E7" s="12" t="s">
        <v>120</v>
      </c>
      <c r="F7" s="12" t="s">
        <v>123</v>
      </c>
      <c r="G7" s="12" t="s">
        <v>85</v>
      </c>
      <c r="H7" s="12" t="s">
        <v>88</v>
      </c>
      <c r="I7" s="12" t="s">
        <v>90</v>
      </c>
      <c r="J7" s="12" t="s">
        <v>126</v>
      </c>
      <c r="K7" s="14" t="s">
        <v>102</v>
      </c>
      <c r="L7" s="14" t="s">
        <v>169</v>
      </c>
      <c r="M7" s="2" t="s">
        <v>170</v>
      </c>
      <c r="N7" s="2"/>
    </row>
    <row r="8" spans="1:14" ht="131.25">
      <c r="A8" s="12" t="s">
        <v>143</v>
      </c>
      <c r="B8" s="12" t="s">
        <v>144</v>
      </c>
      <c r="C8" s="12" t="s">
        <v>150</v>
      </c>
      <c r="D8" s="12" t="s">
        <v>151</v>
      </c>
      <c r="E8" s="12" t="s">
        <v>152</v>
      </c>
      <c r="F8" s="12" t="s">
        <v>153</v>
      </c>
      <c r="G8" s="12" t="s">
        <v>113</v>
      </c>
      <c r="H8" s="12" t="s">
        <v>88</v>
      </c>
      <c r="I8" s="12" t="s">
        <v>154</v>
      </c>
      <c r="J8" s="12" t="s">
        <v>155</v>
      </c>
      <c r="K8" s="14" t="s">
        <v>128</v>
      </c>
      <c r="L8" s="2" t="s">
        <v>172</v>
      </c>
      <c r="M8" s="12" t="s">
        <v>173</v>
      </c>
      <c r="N8" s="12"/>
    </row>
    <row r="9" spans="1:14" ht="116.25">
      <c r="A9" s="12" t="s">
        <v>160</v>
      </c>
      <c r="B9" s="12" t="s">
        <v>162</v>
      </c>
      <c r="C9" s="12" t="s">
        <v>163</v>
      </c>
      <c r="D9" s="12" t="s">
        <v>164</v>
      </c>
      <c r="E9" s="12" t="s">
        <v>165</v>
      </c>
      <c r="F9" s="12" t="s">
        <v>166</v>
      </c>
      <c r="G9" s="12" t="s">
        <v>145</v>
      </c>
      <c r="H9" s="12" t="s">
        <v>88</v>
      </c>
      <c r="I9" s="12" t="s">
        <v>167</v>
      </c>
      <c r="J9" s="12" t="s">
        <v>168</v>
      </c>
      <c r="K9" s="14" t="s">
        <v>102</v>
      </c>
      <c r="L9" s="2" t="s">
        <v>174</v>
      </c>
      <c r="M9" s="2" t="s">
        <v>176</v>
      </c>
      <c r="N9" s="2"/>
    </row>
    <row r="10" spans="1:14" ht="14.25">
      <c r="M10" s="18"/>
      <c r="N10" s="18"/>
    </row>
    <row r="11" spans="1:14" ht="14.25">
      <c r="M11" s="18"/>
      <c r="N11" s="18"/>
    </row>
    <row r="12" spans="1:14" ht="14.25">
      <c r="M12" s="18"/>
      <c r="N12" s="18"/>
    </row>
    <row r="13" spans="1:14" ht="14.25">
      <c r="M13" s="18"/>
      <c r="N13" s="18"/>
    </row>
    <row r="14" spans="1:14" ht="14.25">
      <c r="M14" s="18"/>
      <c r="N14" s="18"/>
    </row>
    <row r="15" spans="1:14" ht="14.25">
      <c r="M15" s="18"/>
      <c r="N15" s="18"/>
    </row>
    <row r="16" spans="1:14" ht="14.25">
      <c r="M16" s="18"/>
      <c r="N16" s="18"/>
    </row>
    <row r="17" spans="13:14" ht="14.25">
      <c r="M17" s="18"/>
      <c r="N17" s="18"/>
    </row>
    <row r="18" spans="13:14" ht="14.25">
      <c r="M18" s="18"/>
      <c r="N18" s="18"/>
    </row>
    <row r="19" spans="13:14" ht="14.25">
      <c r="M19" s="18"/>
      <c r="N19" s="18"/>
    </row>
    <row r="20" spans="13:14" ht="14.25">
      <c r="M20" s="18"/>
      <c r="N20" s="18"/>
    </row>
    <row r="21" spans="13:14" ht="15.75" customHeight="1">
      <c r="M21" s="18"/>
      <c r="N21" s="18"/>
    </row>
    <row r="22" spans="13:14" ht="15.75" customHeight="1">
      <c r="M22" s="18"/>
      <c r="N22" s="18"/>
    </row>
    <row r="23" spans="13:14" ht="15.75" customHeight="1">
      <c r="M23" s="18"/>
      <c r="N23" s="18"/>
    </row>
    <row r="24" spans="13:14" ht="15.75" customHeight="1">
      <c r="M24" s="18"/>
      <c r="N24" s="18"/>
    </row>
    <row r="25" spans="13:14" ht="15.75" customHeight="1">
      <c r="M25" s="18"/>
      <c r="N25" s="18"/>
    </row>
    <row r="26" spans="13:14" ht="15.75" customHeight="1">
      <c r="M26" s="18"/>
      <c r="N26" s="18"/>
    </row>
    <row r="27" spans="13:14" ht="15.75" customHeight="1">
      <c r="M27" s="18"/>
      <c r="N27" s="18"/>
    </row>
    <row r="28" spans="13:14" ht="15.75" customHeight="1">
      <c r="M28" s="18"/>
      <c r="N28" s="18"/>
    </row>
    <row r="29" spans="13:14" ht="15.75" customHeight="1">
      <c r="M29" s="18"/>
      <c r="N29" s="18"/>
    </row>
    <row r="30" spans="13:14" ht="15.75" customHeight="1">
      <c r="M30" s="18"/>
      <c r="N30" s="18"/>
    </row>
    <row r="31" spans="13:14" ht="15.75" customHeight="1">
      <c r="M31" s="18"/>
      <c r="N31" s="18"/>
    </row>
    <row r="32" spans="13:14" ht="15.75" customHeight="1">
      <c r="M32" s="18"/>
      <c r="N32" s="18"/>
    </row>
    <row r="33" spans="13:14" ht="15.75" customHeight="1">
      <c r="M33" s="18"/>
      <c r="N33" s="18"/>
    </row>
    <row r="34" spans="13:14" ht="15.75" customHeight="1">
      <c r="M34" s="18"/>
      <c r="N34" s="18"/>
    </row>
    <row r="35" spans="13:14" ht="15.75" customHeight="1">
      <c r="M35" s="18"/>
      <c r="N35" s="18"/>
    </row>
    <row r="36" spans="13:14" ht="15.75" customHeight="1">
      <c r="M36" s="18"/>
      <c r="N36" s="18"/>
    </row>
    <row r="37" spans="13:14" ht="15.75" customHeight="1">
      <c r="M37" s="18"/>
      <c r="N37" s="18"/>
    </row>
    <row r="38" spans="13:14" ht="15.75" customHeight="1">
      <c r="M38" s="18"/>
      <c r="N38" s="18"/>
    </row>
    <row r="39" spans="13:14" ht="15.75" customHeight="1">
      <c r="M39" s="18"/>
      <c r="N39" s="18"/>
    </row>
    <row r="40" spans="13:14" ht="15.75" customHeight="1">
      <c r="M40" s="18"/>
      <c r="N40" s="18"/>
    </row>
    <row r="41" spans="13:14" ht="15.75" customHeight="1">
      <c r="M41" s="18"/>
      <c r="N41" s="18"/>
    </row>
    <row r="42" spans="13:14" ht="15.75" customHeight="1">
      <c r="M42" s="18"/>
      <c r="N42" s="18"/>
    </row>
    <row r="43" spans="13:14" ht="15.75" customHeight="1">
      <c r="M43" s="18"/>
      <c r="N43" s="18"/>
    </row>
    <row r="44" spans="13:14" ht="15.75" customHeight="1">
      <c r="M44" s="18"/>
      <c r="N44" s="18"/>
    </row>
    <row r="45" spans="13:14" ht="15.75" customHeight="1">
      <c r="M45" s="18"/>
      <c r="N45" s="18"/>
    </row>
    <row r="46" spans="13:14" ht="15.75" customHeight="1">
      <c r="M46" s="18"/>
      <c r="N46" s="18"/>
    </row>
    <row r="47" spans="13:14" ht="15.75" customHeight="1">
      <c r="M47" s="18"/>
      <c r="N47" s="18"/>
    </row>
    <row r="48" spans="13:14" ht="15.75" customHeight="1">
      <c r="M48" s="18"/>
      <c r="N48" s="18"/>
    </row>
    <row r="49" spans="13:14" ht="15.75" customHeight="1">
      <c r="M49" s="18"/>
      <c r="N49" s="18"/>
    </row>
    <row r="50" spans="13:14" ht="15.75" customHeight="1">
      <c r="M50" s="18"/>
      <c r="N50" s="18"/>
    </row>
    <row r="51" spans="13:14" ht="15.75" customHeight="1">
      <c r="M51" s="18"/>
      <c r="N51" s="18"/>
    </row>
    <row r="52" spans="13:14" ht="15.75" customHeight="1">
      <c r="M52" s="18"/>
      <c r="N52" s="18"/>
    </row>
    <row r="53" spans="13:14" ht="15.75" customHeight="1">
      <c r="M53" s="18"/>
      <c r="N53" s="18"/>
    </row>
    <row r="54" spans="13:14" ht="15.75" customHeight="1">
      <c r="M54" s="18"/>
      <c r="N54" s="18"/>
    </row>
    <row r="55" spans="13:14" ht="15.75" customHeight="1">
      <c r="M55" s="18"/>
      <c r="N55" s="18"/>
    </row>
    <row r="56" spans="13:14" ht="15.75" customHeight="1">
      <c r="M56" s="18"/>
      <c r="N56" s="18"/>
    </row>
    <row r="57" spans="13:14" ht="15.75" customHeight="1">
      <c r="M57" s="18"/>
      <c r="N57" s="18"/>
    </row>
    <row r="58" spans="13:14" ht="15.75" customHeight="1">
      <c r="M58" s="18"/>
      <c r="N58" s="18"/>
    </row>
    <row r="59" spans="13:14" ht="15.75" customHeight="1">
      <c r="M59" s="18"/>
      <c r="N59" s="18"/>
    </row>
    <row r="60" spans="13:14" ht="15.75" customHeight="1">
      <c r="M60" s="18"/>
      <c r="N60" s="18"/>
    </row>
    <row r="61" spans="13:14" ht="15.75" customHeight="1">
      <c r="M61" s="18"/>
      <c r="N61" s="18"/>
    </row>
    <row r="62" spans="13:14" ht="15.75" customHeight="1">
      <c r="M62" s="18"/>
      <c r="N62" s="18"/>
    </row>
    <row r="63" spans="13:14" ht="15.75" customHeight="1">
      <c r="M63" s="18"/>
      <c r="N63" s="18"/>
    </row>
    <row r="64" spans="13:14" ht="15.75" customHeight="1">
      <c r="M64" s="18"/>
      <c r="N64" s="18"/>
    </row>
    <row r="65" spans="13:14" ht="15.75" customHeight="1">
      <c r="M65" s="18"/>
      <c r="N65" s="18"/>
    </row>
    <row r="66" spans="13:14" ht="15.75" customHeight="1">
      <c r="M66" s="18"/>
      <c r="N66" s="18"/>
    </row>
    <row r="67" spans="13:14" ht="15.75" customHeight="1">
      <c r="M67" s="18"/>
      <c r="N67" s="18"/>
    </row>
    <row r="68" spans="13:14" ht="15.75" customHeight="1">
      <c r="M68" s="18"/>
      <c r="N68" s="18"/>
    </row>
    <row r="69" spans="13:14" ht="15.75" customHeight="1">
      <c r="M69" s="18"/>
      <c r="N69" s="18"/>
    </row>
    <row r="70" spans="13:14" ht="15.75" customHeight="1">
      <c r="M70" s="18"/>
      <c r="N70" s="18"/>
    </row>
    <row r="71" spans="13:14" ht="15.75" customHeight="1">
      <c r="M71" s="18"/>
      <c r="N71" s="18"/>
    </row>
    <row r="72" spans="13:14" ht="15.75" customHeight="1">
      <c r="M72" s="18"/>
      <c r="N72" s="18"/>
    </row>
    <row r="73" spans="13:14" ht="15.75" customHeight="1">
      <c r="M73" s="18"/>
      <c r="N73" s="18"/>
    </row>
    <row r="74" spans="13:14" ht="15.75" customHeight="1">
      <c r="M74" s="18"/>
      <c r="N74" s="18"/>
    </row>
    <row r="75" spans="13:14" ht="15.75" customHeight="1">
      <c r="M75" s="18"/>
      <c r="N75" s="18"/>
    </row>
    <row r="76" spans="13:14" ht="15.75" customHeight="1">
      <c r="M76" s="18"/>
      <c r="N76" s="18"/>
    </row>
    <row r="77" spans="13:14" ht="15.75" customHeight="1">
      <c r="M77" s="18"/>
      <c r="N77" s="18"/>
    </row>
    <row r="78" spans="13:14" ht="15.75" customHeight="1">
      <c r="M78" s="18"/>
      <c r="N78" s="18"/>
    </row>
    <row r="79" spans="13:14" ht="15.75" customHeight="1">
      <c r="M79" s="18"/>
      <c r="N79" s="18"/>
    </row>
    <row r="80" spans="13:14" ht="15.75" customHeight="1">
      <c r="M80" s="18"/>
      <c r="N80" s="18"/>
    </row>
    <row r="81" spans="13:14" ht="15.75" customHeight="1">
      <c r="M81" s="18"/>
      <c r="N81" s="18"/>
    </row>
    <row r="82" spans="13:14" ht="15.75" customHeight="1">
      <c r="M82" s="18"/>
      <c r="N82" s="18"/>
    </row>
    <row r="83" spans="13:14" ht="15.75" customHeight="1">
      <c r="M83" s="18"/>
      <c r="N83" s="18"/>
    </row>
    <row r="84" spans="13:14" ht="15.75" customHeight="1">
      <c r="M84" s="18"/>
      <c r="N84" s="18"/>
    </row>
    <row r="85" spans="13:14" ht="15.75" customHeight="1">
      <c r="M85" s="18"/>
      <c r="N85" s="18"/>
    </row>
    <row r="86" spans="13:14" ht="15.75" customHeight="1">
      <c r="M86" s="18"/>
      <c r="N86" s="18"/>
    </row>
    <row r="87" spans="13:14" ht="15.75" customHeight="1">
      <c r="M87" s="18"/>
      <c r="N87" s="18"/>
    </row>
    <row r="88" spans="13:14" ht="15.75" customHeight="1">
      <c r="M88" s="18"/>
      <c r="N88" s="18"/>
    </row>
    <row r="89" spans="13:14" ht="15.75" customHeight="1">
      <c r="M89" s="18"/>
      <c r="N89" s="18"/>
    </row>
    <row r="90" spans="13:14" ht="15.75" customHeight="1">
      <c r="M90" s="18"/>
      <c r="N90" s="18"/>
    </row>
    <row r="91" spans="13:14" ht="15.75" customHeight="1">
      <c r="M91" s="18"/>
      <c r="N91" s="18"/>
    </row>
    <row r="92" spans="13:14" ht="15.75" customHeight="1">
      <c r="M92" s="18"/>
      <c r="N92" s="18"/>
    </row>
    <row r="93" spans="13:14" ht="15.75" customHeight="1">
      <c r="M93" s="18"/>
      <c r="N93" s="18"/>
    </row>
    <row r="94" spans="13:14" ht="15.75" customHeight="1">
      <c r="M94" s="18"/>
      <c r="N94" s="18"/>
    </row>
    <row r="95" spans="13:14" ht="15.75" customHeight="1">
      <c r="M95" s="18"/>
      <c r="N95" s="18"/>
    </row>
    <row r="96" spans="13:14" ht="15.75" customHeight="1">
      <c r="M96" s="18"/>
      <c r="N96" s="18"/>
    </row>
    <row r="97" spans="13:14" ht="15.75" customHeight="1">
      <c r="M97" s="18"/>
      <c r="N97" s="18"/>
    </row>
    <row r="98" spans="13:14" ht="15.75" customHeight="1">
      <c r="M98" s="18"/>
      <c r="N98" s="18"/>
    </row>
    <row r="99" spans="13:14" ht="15.75" customHeight="1">
      <c r="M99" s="18"/>
      <c r="N99" s="18"/>
    </row>
    <row r="100" spans="13:14" ht="15.75" customHeight="1">
      <c r="M100" s="18"/>
      <c r="N100" s="18"/>
    </row>
    <row r="101" spans="13:14" ht="15.75" customHeight="1">
      <c r="M101" s="18"/>
      <c r="N101" s="18"/>
    </row>
    <row r="102" spans="13:14" ht="15.75" customHeight="1">
      <c r="M102" s="18"/>
      <c r="N102" s="18"/>
    </row>
    <row r="103" spans="13:14" ht="15.75" customHeight="1">
      <c r="M103" s="18"/>
      <c r="N103" s="18"/>
    </row>
    <row r="104" spans="13:14" ht="15.75" customHeight="1">
      <c r="M104" s="18"/>
      <c r="N104" s="18"/>
    </row>
    <row r="105" spans="13:14" ht="15.75" customHeight="1">
      <c r="M105" s="18"/>
      <c r="N105" s="18"/>
    </row>
    <row r="106" spans="13:14" ht="15.75" customHeight="1">
      <c r="M106" s="18"/>
      <c r="N106" s="18"/>
    </row>
    <row r="107" spans="13:14" ht="15.75" customHeight="1">
      <c r="M107" s="18"/>
      <c r="N107" s="18"/>
    </row>
    <row r="108" spans="13:14" ht="15.75" customHeight="1">
      <c r="M108" s="18"/>
      <c r="N108" s="18"/>
    </row>
    <row r="109" spans="13:14" ht="15.75" customHeight="1">
      <c r="M109" s="18"/>
      <c r="N109" s="18"/>
    </row>
    <row r="110" spans="13:14" ht="15.75" customHeight="1">
      <c r="M110" s="18"/>
      <c r="N110" s="18"/>
    </row>
    <row r="111" spans="13:14" ht="15.75" customHeight="1">
      <c r="M111" s="18"/>
      <c r="N111" s="18"/>
    </row>
    <row r="112" spans="13:14" ht="15.75" customHeight="1">
      <c r="M112" s="18"/>
      <c r="N112" s="18"/>
    </row>
    <row r="113" spans="13:14" ht="15.75" customHeight="1">
      <c r="M113" s="18"/>
      <c r="N113" s="18"/>
    </row>
    <row r="114" spans="13:14" ht="15.75" customHeight="1">
      <c r="M114" s="18"/>
      <c r="N114" s="18"/>
    </row>
    <row r="115" spans="13:14" ht="15.75" customHeight="1">
      <c r="M115" s="18"/>
      <c r="N115" s="18"/>
    </row>
    <row r="116" spans="13:14" ht="15.75" customHeight="1">
      <c r="M116" s="18"/>
      <c r="N116" s="18"/>
    </row>
    <row r="117" spans="13:14" ht="15.75" customHeight="1">
      <c r="M117" s="18"/>
      <c r="N117" s="18"/>
    </row>
    <row r="118" spans="13:14" ht="15.75" customHeight="1">
      <c r="M118" s="18"/>
      <c r="N118" s="18"/>
    </row>
    <row r="119" spans="13:14" ht="15.75" customHeight="1">
      <c r="M119" s="18"/>
      <c r="N119" s="18"/>
    </row>
    <row r="120" spans="13:14" ht="15.75" customHeight="1">
      <c r="M120" s="18"/>
      <c r="N120" s="18"/>
    </row>
    <row r="121" spans="13:14" ht="15.75" customHeight="1">
      <c r="M121" s="18"/>
      <c r="N121" s="18"/>
    </row>
    <row r="122" spans="13:14" ht="15.75" customHeight="1">
      <c r="M122" s="18"/>
      <c r="N122" s="18"/>
    </row>
    <row r="123" spans="13:14" ht="15.75" customHeight="1">
      <c r="M123" s="18"/>
      <c r="N123" s="18"/>
    </row>
    <row r="124" spans="13:14" ht="15.75" customHeight="1">
      <c r="M124" s="18"/>
      <c r="N124" s="18"/>
    </row>
    <row r="125" spans="13:14" ht="15.75" customHeight="1">
      <c r="M125" s="18"/>
      <c r="N125" s="18"/>
    </row>
    <row r="126" spans="13:14" ht="15.75" customHeight="1">
      <c r="M126" s="18"/>
      <c r="N126" s="18"/>
    </row>
    <row r="127" spans="13:14" ht="15.75" customHeight="1">
      <c r="M127" s="18"/>
      <c r="N127" s="18"/>
    </row>
    <row r="128" spans="13:14" ht="15.75" customHeight="1">
      <c r="M128" s="18"/>
      <c r="N128" s="18"/>
    </row>
    <row r="129" spans="13:14" ht="15.75" customHeight="1">
      <c r="M129" s="18"/>
      <c r="N129" s="18"/>
    </row>
    <row r="130" spans="13:14" ht="15.75" customHeight="1">
      <c r="M130" s="18"/>
      <c r="N130" s="18"/>
    </row>
    <row r="131" spans="13:14" ht="15.75" customHeight="1">
      <c r="M131" s="18"/>
      <c r="N131" s="18"/>
    </row>
    <row r="132" spans="13:14" ht="15.75" customHeight="1">
      <c r="M132" s="18"/>
      <c r="N132" s="18"/>
    </row>
    <row r="133" spans="13:14" ht="15.75" customHeight="1">
      <c r="M133" s="18"/>
      <c r="N133" s="18"/>
    </row>
    <row r="134" spans="13:14" ht="15.75" customHeight="1">
      <c r="M134" s="18"/>
      <c r="N134" s="18"/>
    </row>
    <row r="135" spans="13:14" ht="15.75" customHeight="1">
      <c r="M135" s="18"/>
      <c r="N135" s="18"/>
    </row>
    <row r="136" spans="13:14" ht="15.75" customHeight="1">
      <c r="M136" s="18"/>
      <c r="N136" s="18"/>
    </row>
    <row r="137" spans="13:14" ht="15.75" customHeight="1">
      <c r="M137" s="18"/>
      <c r="N137" s="18"/>
    </row>
    <row r="138" spans="13:14" ht="15.75" customHeight="1">
      <c r="M138" s="18"/>
      <c r="N138" s="18"/>
    </row>
    <row r="139" spans="13:14" ht="15.75" customHeight="1">
      <c r="M139" s="18"/>
      <c r="N139" s="18"/>
    </row>
    <row r="140" spans="13:14" ht="15.75" customHeight="1">
      <c r="M140" s="18"/>
      <c r="N140" s="18"/>
    </row>
    <row r="141" spans="13:14" ht="15.75" customHeight="1">
      <c r="M141" s="18"/>
      <c r="N141" s="18"/>
    </row>
    <row r="142" spans="13:14" ht="15.75" customHeight="1">
      <c r="M142" s="18"/>
      <c r="N142" s="18"/>
    </row>
    <row r="143" spans="13:14" ht="15.75" customHeight="1">
      <c r="M143" s="18"/>
      <c r="N143" s="18"/>
    </row>
    <row r="144" spans="13:14" ht="15.75" customHeight="1">
      <c r="M144" s="18"/>
      <c r="N144" s="18"/>
    </row>
    <row r="145" spans="13:14" ht="15.75" customHeight="1">
      <c r="M145" s="18"/>
      <c r="N145" s="18"/>
    </row>
    <row r="146" spans="13:14" ht="15.75" customHeight="1">
      <c r="M146" s="18"/>
      <c r="N146" s="18"/>
    </row>
    <row r="147" spans="13:14" ht="15.75" customHeight="1">
      <c r="M147" s="18"/>
      <c r="N147" s="18"/>
    </row>
    <row r="148" spans="13:14" ht="15.75" customHeight="1">
      <c r="M148" s="18"/>
      <c r="N148" s="18"/>
    </row>
    <row r="149" spans="13:14" ht="15.75" customHeight="1">
      <c r="M149" s="18"/>
      <c r="N149" s="18"/>
    </row>
    <row r="150" spans="13:14" ht="15.75" customHeight="1">
      <c r="M150" s="18"/>
      <c r="N150" s="18"/>
    </row>
    <row r="151" spans="13:14" ht="15.75" customHeight="1">
      <c r="M151" s="18"/>
      <c r="N151" s="18"/>
    </row>
    <row r="152" spans="13:14" ht="15.75" customHeight="1">
      <c r="M152" s="18"/>
      <c r="N152" s="18"/>
    </row>
    <row r="153" spans="13:14" ht="15.75" customHeight="1">
      <c r="M153" s="18"/>
      <c r="N153" s="18"/>
    </row>
    <row r="154" spans="13:14" ht="15.75" customHeight="1">
      <c r="M154" s="18"/>
      <c r="N154" s="18"/>
    </row>
    <row r="155" spans="13:14" ht="15.75" customHeight="1">
      <c r="M155" s="18"/>
      <c r="N155" s="18"/>
    </row>
    <row r="156" spans="13:14" ht="15.75" customHeight="1">
      <c r="M156" s="18"/>
      <c r="N156" s="18"/>
    </row>
    <row r="157" spans="13:14" ht="15.75" customHeight="1">
      <c r="M157" s="18"/>
      <c r="N157" s="18"/>
    </row>
    <row r="158" spans="13:14" ht="15.75" customHeight="1">
      <c r="M158" s="18"/>
      <c r="N158" s="18"/>
    </row>
    <row r="159" spans="13:14" ht="15.75" customHeight="1">
      <c r="M159" s="18"/>
      <c r="N159" s="18"/>
    </row>
    <row r="160" spans="13:14" ht="15.75" customHeight="1">
      <c r="M160" s="18"/>
      <c r="N160" s="18"/>
    </row>
    <row r="161" spans="13:14" ht="15.75" customHeight="1">
      <c r="M161" s="18"/>
      <c r="N161" s="18"/>
    </row>
    <row r="162" spans="13:14" ht="15.75" customHeight="1">
      <c r="M162" s="18"/>
      <c r="N162" s="18"/>
    </row>
    <row r="163" spans="13:14" ht="15.75" customHeight="1">
      <c r="M163" s="18"/>
      <c r="N163" s="18"/>
    </row>
    <row r="164" spans="13:14" ht="15.75" customHeight="1">
      <c r="M164" s="18"/>
      <c r="N164" s="18"/>
    </row>
    <row r="165" spans="13:14" ht="15.75" customHeight="1">
      <c r="M165" s="18"/>
      <c r="N165" s="18"/>
    </row>
    <row r="166" spans="13:14" ht="15.75" customHeight="1">
      <c r="M166" s="18"/>
      <c r="N166" s="18"/>
    </row>
    <row r="167" spans="13:14" ht="15.75" customHeight="1">
      <c r="M167" s="18"/>
      <c r="N167" s="18"/>
    </row>
    <row r="168" spans="13:14" ht="15.75" customHeight="1">
      <c r="M168" s="18"/>
      <c r="N168" s="18"/>
    </row>
    <row r="169" spans="13:14" ht="15.75" customHeight="1">
      <c r="M169" s="18"/>
      <c r="N169" s="18"/>
    </row>
    <row r="170" spans="13:14" ht="15.75" customHeight="1">
      <c r="M170" s="18"/>
      <c r="N170" s="18"/>
    </row>
    <row r="171" spans="13:14" ht="15.75" customHeight="1">
      <c r="M171" s="18"/>
      <c r="N171" s="18"/>
    </row>
    <row r="172" spans="13:14" ht="15.75" customHeight="1">
      <c r="M172" s="18"/>
      <c r="N172" s="18"/>
    </row>
    <row r="173" spans="13:14" ht="15.75" customHeight="1">
      <c r="M173" s="18"/>
      <c r="N173" s="18"/>
    </row>
    <row r="174" spans="13:14" ht="15.75" customHeight="1">
      <c r="M174" s="18"/>
      <c r="N174" s="18"/>
    </row>
    <row r="175" spans="13:14" ht="15.75" customHeight="1">
      <c r="M175" s="18"/>
      <c r="N175" s="18"/>
    </row>
    <row r="176" spans="13:14" ht="15.75" customHeight="1">
      <c r="M176" s="18"/>
      <c r="N176" s="18"/>
    </row>
    <row r="177" spans="13:14" ht="15.75" customHeight="1">
      <c r="M177" s="18"/>
      <c r="N177" s="18"/>
    </row>
    <row r="178" spans="13:14" ht="15.75" customHeight="1">
      <c r="M178" s="18"/>
      <c r="N178" s="18"/>
    </row>
    <row r="179" spans="13:14" ht="15.75" customHeight="1">
      <c r="M179" s="18"/>
      <c r="N179" s="18"/>
    </row>
    <row r="180" spans="13:14" ht="15.75" customHeight="1">
      <c r="M180" s="18"/>
      <c r="N180" s="18"/>
    </row>
    <row r="181" spans="13:14" ht="15.75" customHeight="1">
      <c r="M181" s="18"/>
      <c r="N181" s="18"/>
    </row>
    <row r="182" spans="13:14" ht="15.75" customHeight="1">
      <c r="M182" s="18"/>
      <c r="N182" s="18"/>
    </row>
    <row r="183" spans="13:14" ht="15.75" customHeight="1">
      <c r="M183" s="18"/>
      <c r="N183" s="18"/>
    </row>
    <row r="184" spans="13:14" ht="15.75" customHeight="1">
      <c r="M184" s="18"/>
      <c r="N184" s="18"/>
    </row>
    <row r="185" spans="13:14" ht="15.75" customHeight="1">
      <c r="M185" s="18"/>
      <c r="N185" s="18"/>
    </row>
    <row r="186" spans="13:14" ht="15.75" customHeight="1">
      <c r="M186" s="18"/>
      <c r="N186" s="18"/>
    </row>
    <row r="187" spans="13:14" ht="15.75" customHeight="1">
      <c r="M187" s="18"/>
      <c r="N187" s="18"/>
    </row>
    <row r="188" spans="13:14" ht="15.75" customHeight="1">
      <c r="M188" s="18"/>
      <c r="N188" s="18"/>
    </row>
    <row r="189" spans="13:14" ht="15.75" customHeight="1">
      <c r="M189" s="18"/>
      <c r="N189" s="18"/>
    </row>
    <row r="190" spans="13:14" ht="15.75" customHeight="1">
      <c r="M190" s="18"/>
      <c r="N190" s="18"/>
    </row>
    <row r="191" spans="13:14" ht="15.75" customHeight="1">
      <c r="M191" s="18"/>
      <c r="N191" s="18"/>
    </row>
    <row r="192" spans="13:14" ht="15.75" customHeight="1">
      <c r="M192" s="18"/>
      <c r="N192" s="18"/>
    </row>
    <row r="193" spans="13:14" ht="15.75" customHeight="1">
      <c r="M193" s="18"/>
      <c r="N193" s="18"/>
    </row>
    <row r="194" spans="13:14" ht="15.75" customHeight="1">
      <c r="M194" s="18"/>
      <c r="N194" s="18"/>
    </row>
    <row r="195" spans="13:14" ht="15.75" customHeight="1">
      <c r="M195" s="18"/>
      <c r="N195" s="18"/>
    </row>
    <row r="196" spans="13:14" ht="15.75" customHeight="1">
      <c r="M196" s="18"/>
      <c r="N196" s="18"/>
    </row>
    <row r="197" spans="13:14" ht="15.75" customHeight="1">
      <c r="M197" s="18"/>
      <c r="N197" s="18"/>
    </row>
    <row r="198" spans="13:14" ht="15.75" customHeight="1">
      <c r="M198" s="18"/>
      <c r="N198" s="18"/>
    </row>
    <row r="199" spans="13:14" ht="15.75" customHeight="1">
      <c r="M199" s="18"/>
      <c r="N199" s="18"/>
    </row>
    <row r="200" spans="13:14" ht="15.75" customHeight="1">
      <c r="M200" s="18"/>
      <c r="N200" s="18"/>
    </row>
    <row r="201" spans="13:14" ht="15.75" customHeight="1">
      <c r="M201" s="18"/>
      <c r="N201" s="18"/>
    </row>
    <row r="202" spans="13:14" ht="15.75" customHeight="1">
      <c r="M202" s="18"/>
      <c r="N202" s="18"/>
    </row>
    <row r="203" spans="13:14" ht="15.75" customHeight="1">
      <c r="M203" s="18"/>
      <c r="N203" s="18"/>
    </row>
    <row r="204" spans="13:14" ht="15.75" customHeight="1">
      <c r="M204" s="18"/>
      <c r="N204" s="18"/>
    </row>
    <row r="205" spans="13:14" ht="15.75" customHeight="1">
      <c r="M205" s="18"/>
      <c r="N205" s="18"/>
    </row>
    <row r="206" spans="13:14" ht="15.75" customHeight="1">
      <c r="M206" s="18"/>
      <c r="N206" s="18"/>
    </row>
    <row r="207" spans="13:14" ht="15.75" customHeight="1">
      <c r="M207" s="18"/>
      <c r="N207" s="18"/>
    </row>
    <row r="208" spans="13:14" ht="15.75" customHeight="1">
      <c r="M208" s="18"/>
      <c r="N208" s="18"/>
    </row>
    <row r="209" spans="13:14" ht="15.75" customHeight="1">
      <c r="M209" s="18"/>
      <c r="N209" s="18"/>
    </row>
    <row r="210" spans="13:14" ht="15.75" customHeight="1">
      <c r="M210" s="18"/>
      <c r="N210" s="18"/>
    </row>
    <row r="211" spans="13:14" ht="15.75" customHeight="1">
      <c r="M211" s="18"/>
      <c r="N211" s="18"/>
    </row>
    <row r="212" spans="13:14" ht="15.75" customHeight="1">
      <c r="M212" s="18"/>
      <c r="N212" s="18"/>
    </row>
    <row r="213" spans="13:14" ht="15.75" customHeight="1">
      <c r="M213" s="18"/>
      <c r="N213" s="18"/>
    </row>
    <row r="214" spans="13:14" ht="15.75" customHeight="1">
      <c r="M214" s="18"/>
      <c r="N214" s="18"/>
    </row>
    <row r="215" spans="13:14" ht="15.75" customHeight="1">
      <c r="M215" s="18"/>
      <c r="N215" s="18"/>
    </row>
    <row r="216" spans="13:14" ht="15.75" customHeight="1">
      <c r="M216" s="18"/>
      <c r="N216" s="18"/>
    </row>
    <row r="217" spans="13:14" ht="15.75" customHeight="1">
      <c r="M217" s="18"/>
      <c r="N217" s="18"/>
    </row>
    <row r="218" spans="13:14" ht="15.75" customHeight="1">
      <c r="M218" s="18"/>
      <c r="N218" s="18"/>
    </row>
    <row r="219" spans="13:14" ht="15.75" customHeight="1">
      <c r="M219" s="18"/>
      <c r="N219" s="18"/>
    </row>
    <row r="220" spans="13:14" ht="15.75" customHeight="1">
      <c r="M220" s="18"/>
      <c r="N220" s="18"/>
    </row>
    <row r="221" spans="13:14" ht="15.75" customHeight="1">
      <c r="M221" s="18"/>
      <c r="N221" s="18"/>
    </row>
    <row r="222" spans="13:14" ht="15.75" customHeight="1">
      <c r="M222" s="18"/>
      <c r="N222" s="18"/>
    </row>
    <row r="223" spans="13:14" ht="15.75" customHeight="1">
      <c r="M223" s="18"/>
      <c r="N223" s="18"/>
    </row>
    <row r="224" spans="13:14" ht="15.75" customHeight="1">
      <c r="M224" s="18"/>
      <c r="N224" s="18"/>
    </row>
    <row r="225" spans="13:14" ht="15.75" customHeight="1">
      <c r="M225" s="18"/>
      <c r="N225" s="18"/>
    </row>
    <row r="226" spans="13:14" ht="15.75" customHeight="1">
      <c r="M226" s="18"/>
      <c r="N226" s="18"/>
    </row>
    <row r="227" spans="13:14" ht="15.75" customHeight="1">
      <c r="M227" s="18"/>
      <c r="N227" s="18"/>
    </row>
    <row r="228" spans="13:14" ht="15.75" customHeight="1">
      <c r="M228" s="18"/>
      <c r="N228" s="18"/>
    </row>
    <row r="229" spans="13:14" ht="15.75" customHeight="1">
      <c r="M229" s="18"/>
      <c r="N229" s="18"/>
    </row>
    <row r="230" spans="13:14" ht="15.75" customHeight="1">
      <c r="M230" s="18"/>
      <c r="N230" s="18"/>
    </row>
    <row r="231" spans="13:14" ht="15.75" customHeight="1">
      <c r="M231" s="18"/>
      <c r="N231" s="18"/>
    </row>
    <row r="232" spans="13:14" ht="15.75" customHeight="1">
      <c r="M232" s="18"/>
      <c r="N232" s="18"/>
    </row>
    <row r="233" spans="13:14" ht="15.75" customHeight="1">
      <c r="M233" s="18"/>
      <c r="N233" s="18"/>
    </row>
    <row r="234" spans="13:14" ht="15.75" customHeight="1">
      <c r="M234" s="18"/>
      <c r="N234" s="18"/>
    </row>
    <row r="235" spans="13:14" ht="15.75" customHeight="1">
      <c r="M235" s="18"/>
      <c r="N235" s="18"/>
    </row>
    <row r="236" spans="13:14" ht="15.75" customHeight="1">
      <c r="M236" s="18"/>
      <c r="N236" s="18"/>
    </row>
    <row r="237" spans="13:14" ht="15.75" customHeight="1">
      <c r="M237" s="18"/>
      <c r="N237" s="18"/>
    </row>
    <row r="238" spans="13:14" ht="15.75" customHeight="1">
      <c r="M238" s="18"/>
      <c r="N238" s="18"/>
    </row>
    <row r="239" spans="13:14" ht="15.75" customHeight="1">
      <c r="M239" s="18"/>
      <c r="N239" s="18"/>
    </row>
    <row r="240" spans="13:14" ht="15.75" customHeight="1">
      <c r="M240" s="18"/>
      <c r="N240" s="18"/>
    </row>
    <row r="241" spans="13:14" ht="15.75" customHeight="1">
      <c r="M241" s="18"/>
      <c r="N241" s="18"/>
    </row>
    <row r="242" spans="13:14" ht="15.75" customHeight="1">
      <c r="M242" s="18"/>
      <c r="N242" s="18"/>
    </row>
    <row r="243" spans="13:14" ht="15.75" customHeight="1">
      <c r="M243" s="18"/>
      <c r="N243" s="18"/>
    </row>
    <row r="244" spans="13:14" ht="15.75" customHeight="1">
      <c r="M244" s="18"/>
      <c r="N244" s="18"/>
    </row>
    <row r="245" spans="13:14" ht="15.75" customHeight="1">
      <c r="M245" s="18"/>
      <c r="N245" s="18"/>
    </row>
    <row r="246" spans="13:14" ht="15.75" customHeight="1">
      <c r="M246" s="18"/>
      <c r="N246" s="18"/>
    </row>
    <row r="247" spans="13:14" ht="15.75" customHeight="1">
      <c r="M247" s="18"/>
      <c r="N247" s="18"/>
    </row>
    <row r="248" spans="13:14" ht="15.75" customHeight="1">
      <c r="M248" s="18"/>
      <c r="N248" s="18"/>
    </row>
    <row r="249" spans="13:14" ht="15.75" customHeight="1">
      <c r="M249" s="18"/>
      <c r="N249" s="18"/>
    </row>
    <row r="250" spans="13:14" ht="15.75" customHeight="1">
      <c r="M250" s="18"/>
      <c r="N250" s="18"/>
    </row>
    <row r="251" spans="13:14" ht="15.75" customHeight="1">
      <c r="M251" s="18"/>
      <c r="N251" s="18"/>
    </row>
    <row r="252" spans="13:14" ht="15.75" customHeight="1">
      <c r="M252" s="18"/>
      <c r="N252" s="18"/>
    </row>
    <row r="253" spans="13:14" ht="15.75" customHeight="1">
      <c r="M253" s="18"/>
      <c r="N253" s="18"/>
    </row>
    <row r="254" spans="13:14" ht="15.75" customHeight="1">
      <c r="M254" s="18"/>
      <c r="N254" s="18"/>
    </row>
    <row r="255" spans="13:14" ht="15.75" customHeight="1">
      <c r="M255" s="18"/>
      <c r="N255" s="18"/>
    </row>
    <row r="256" spans="13:14" ht="15.75" customHeight="1">
      <c r="M256" s="18"/>
      <c r="N256" s="18"/>
    </row>
    <row r="257" spans="13:14" ht="15.75" customHeight="1">
      <c r="M257" s="18"/>
      <c r="N257" s="18"/>
    </row>
    <row r="258" spans="13:14" ht="15.75" customHeight="1">
      <c r="M258" s="18"/>
      <c r="N258" s="18"/>
    </row>
    <row r="259" spans="13:14" ht="15.75" customHeight="1">
      <c r="M259" s="18"/>
      <c r="N259" s="18"/>
    </row>
    <row r="260" spans="13:14" ht="15.75" customHeight="1">
      <c r="M260" s="18"/>
      <c r="N260" s="18"/>
    </row>
    <row r="261" spans="13:14" ht="15.75" customHeight="1">
      <c r="M261" s="18"/>
      <c r="N261" s="18"/>
    </row>
    <row r="262" spans="13:14" ht="15.75" customHeight="1">
      <c r="M262" s="18"/>
      <c r="N262" s="18"/>
    </row>
    <row r="263" spans="13:14" ht="15.75" customHeight="1">
      <c r="M263" s="18"/>
      <c r="N263" s="18"/>
    </row>
    <row r="264" spans="13:14" ht="15.75" customHeight="1">
      <c r="M264" s="18"/>
      <c r="N264" s="18"/>
    </row>
    <row r="265" spans="13:14" ht="15.75" customHeight="1">
      <c r="M265" s="18"/>
      <c r="N265" s="18"/>
    </row>
    <row r="266" spans="13:14" ht="15.75" customHeight="1">
      <c r="M266" s="18"/>
      <c r="N266" s="18"/>
    </row>
    <row r="267" spans="13:14" ht="15.75" customHeight="1">
      <c r="M267" s="18"/>
      <c r="N267" s="18"/>
    </row>
    <row r="268" spans="13:14" ht="15.75" customHeight="1">
      <c r="M268" s="18"/>
      <c r="N268" s="18"/>
    </row>
    <row r="269" spans="13:14" ht="15.75" customHeight="1">
      <c r="M269" s="18"/>
      <c r="N269" s="18"/>
    </row>
    <row r="270" spans="13:14" ht="15.75" customHeight="1">
      <c r="M270" s="18"/>
      <c r="N270" s="18"/>
    </row>
    <row r="271" spans="13:14" ht="15.75" customHeight="1">
      <c r="M271" s="18"/>
      <c r="N271" s="18"/>
    </row>
    <row r="272" spans="13:14" ht="15.75" customHeight="1">
      <c r="M272" s="18"/>
      <c r="N272" s="18"/>
    </row>
    <row r="273" spans="13:14" ht="15.75" customHeight="1">
      <c r="M273" s="18"/>
      <c r="N273" s="18"/>
    </row>
    <row r="274" spans="13:14" ht="15.75" customHeight="1">
      <c r="M274" s="18"/>
      <c r="N274" s="18"/>
    </row>
    <row r="275" spans="13:14" ht="15.75" customHeight="1">
      <c r="M275" s="18"/>
      <c r="N275" s="18"/>
    </row>
    <row r="276" spans="13:14" ht="15.75" customHeight="1">
      <c r="M276" s="18"/>
      <c r="N276" s="18"/>
    </row>
    <row r="277" spans="13:14" ht="15.75" customHeight="1">
      <c r="M277" s="18"/>
      <c r="N277" s="18"/>
    </row>
    <row r="278" spans="13:14" ht="15.75" customHeight="1">
      <c r="M278" s="18"/>
      <c r="N278" s="18"/>
    </row>
    <row r="279" spans="13:14" ht="15.75" customHeight="1">
      <c r="M279" s="18"/>
      <c r="N279" s="18"/>
    </row>
    <row r="280" spans="13:14" ht="15.75" customHeight="1">
      <c r="M280" s="18"/>
      <c r="N280" s="18"/>
    </row>
    <row r="281" spans="13:14" ht="15.75" customHeight="1">
      <c r="M281" s="18"/>
      <c r="N281" s="18"/>
    </row>
    <row r="282" spans="13:14" ht="15.75" customHeight="1">
      <c r="M282" s="18"/>
      <c r="N282" s="18"/>
    </row>
    <row r="283" spans="13:14" ht="15.75" customHeight="1">
      <c r="M283" s="18"/>
      <c r="N283" s="18"/>
    </row>
    <row r="284" spans="13:14" ht="15.75" customHeight="1">
      <c r="M284" s="18"/>
      <c r="N284" s="18"/>
    </row>
    <row r="285" spans="13:14" ht="15.75" customHeight="1">
      <c r="M285" s="18"/>
      <c r="N285" s="18"/>
    </row>
    <row r="286" spans="13:14" ht="15.75" customHeight="1">
      <c r="M286" s="18"/>
      <c r="N286" s="18"/>
    </row>
    <row r="287" spans="13:14" ht="15.75" customHeight="1">
      <c r="M287" s="18"/>
      <c r="N287" s="18"/>
    </row>
    <row r="288" spans="13:14" ht="15.75" customHeight="1">
      <c r="M288" s="18"/>
      <c r="N288" s="18"/>
    </row>
    <row r="289" spans="13:14" ht="15.75" customHeight="1">
      <c r="M289" s="18"/>
      <c r="N289" s="18"/>
    </row>
    <row r="290" spans="13:14" ht="15.75" customHeight="1">
      <c r="M290" s="18"/>
      <c r="N290" s="18"/>
    </row>
    <row r="291" spans="13:14" ht="15.75" customHeight="1">
      <c r="M291" s="18"/>
      <c r="N291" s="18"/>
    </row>
    <row r="292" spans="13:14" ht="15.75" customHeight="1">
      <c r="M292" s="18"/>
      <c r="N292" s="18"/>
    </row>
    <row r="293" spans="13:14" ht="15.75" customHeight="1">
      <c r="M293" s="18"/>
      <c r="N293" s="18"/>
    </row>
    <row r="294" spans="13:14" ht="15.75" customHeight="1">
      <c r="M294" s="18"/>
      <c r="N294" s="18"/>
    </row>
    <row r="295" spans="13:14" ht="15.75" customHeight="1">
      <c r="M295" s="18"/>
      <c r="N295" s="18"/>
    </row>
    <row r="296" spans="13:14" ht="15.75" customHeight="1">
      <c r="M296" s="18"/>
      <c r="N296" s="18"/>
    </row>
    <row r="297" spans="13:14" ht="15.75" customHeight="1">
      <c r="M297" s="18"/>
      <c r="N297" s="18"/>
    </row>
    <row r="298" spans="13:14" ht="15.75" customHeight="1">
      <c r="M298" s="18"/>
      <c r="N298" s="18"/>
    </row>
    <row r="299" spans="13:14" ht="15.75" customHeight="1">
      <c r="M299" s="18"/>
      <c r="N299" s="18"/>
    </row>
    <row r="300" spans="13:14" ht="15.75" customHeight="1">
      <c r="M300" s="18"/>
      <c r="N300" s="18"/>
    </row>
    <row r="301" spans="13:14" ht="15.75" customHeight="1">
      <c r="M301" s="18"/>
      <c r="N301" s="18"/>
    </row>
    <row r="302" spans="13:14" ht="15.75" customHeight="1">
      <c r="M302" s="18"/>
      <c r="N302" s="18"/>
    </row>
    <row r="303" spans="13:14" ht="15.75" customHeight="1">
      <c r="M303" s="18"/>
      <c r="N303" s="18"/>
    </row>
    <row r="304" spans="13:14" ht="15.75" customHeight="1">
      <c r="M304" s="18"/>
      <c r="N304" s="18"/>
    </row>
    <row r="305" spans="13:14" ht="15.75" customHeight="1">
      <c r="M305" s="18"/>
      <c r="N305" s="18"/>
    </row>
    <row r="306" spans="13:14" ht="15.75" customHeight="1">
      <c r="M306" s="18"/>
      <c r="N306" s="18"/>
    </row>
    <row r="307" spans="13:14" ht="15.75" customHeight="1">
      <c r="M307" s="18"/>
      <c r="N307" s="18"/>
    </row>
    <row r="308" spans="13:14" ht="15.75" customHeight="1">
      <c r="M308" s="18"/>
      <c r="N308" s="18"/>
    </row>
    <row r="309" spans="13:14" ht="15.75" customHeight="1">
      <c r="M309" s="18"/>
      <c r="N309" s="18"/>
    </row>
    <row r="310" spans="13:14" ht="15.75" customHeight="1">
      <c r="M310" s="18"/>
      <c r="N310" s="18"/>
    </row>
    <row r="311" spans="13:14" ht="15.75" customHeight="1">
      <c r="M311" s="18"/>
      <c r="N311" s="18"/>
    </row>
    <row r="312" spans="13:14" ht="15.75" customHeight="1">
      <c r="M312" s="18"/>
      <c r="N312" s="18"/>
    </row>
    <row r="313" spans="13:14" ht="15.75" customHeight="1">
      <c r="M313" s="18"/>
      <c r="N313" s="18"/>
    </row>
    <row r="314" spans="13:14" ht="15.75" customHeight="1">
      <c r="M314" s="18"/>
      <c r="N314" s="18"/>
    </row>
    <row r="315" spans="13:14" ht="15.75" customHeight="1">
      <c r="M315" s="18"/>
      <c r="N315" s="18"/>
    </row>
    <row r="316" spans="13:14" ht="15.75" customHeight="1">
      <c r="M316" s="18"/>
      <c r="N316" s="18"/>
    </row>
    <row r="317" spans="13:14" ht="15.75" customHeight="1">
      <c r="M317" s="18"/>
      <c r="N317" s="18"/>
    </row>
    <row r="318" spans="13:14" ht="15.75" customHeight="1">
      <c r="M318" s="18"/>
      <c r="N318" s="18"/>
    </row>
    <row r="319" spans="13:14" ht="15.75" customHeight="1">
      <c r="M319" s="18"/>
      <c r="N319" s="18"/>
    </row>
    <row r="320" spans="13:14" ht="15.75" customHeight="1">
      <c r="M320" s="18"/>
      <c r="N320" s="18"/>
    </row>
    <row r="321" spans="13:14" ht="15.75" customHeight="1">
      <c r="M321" s="18"/>
      <c r="N321" s="18"/>
    </row>
    <row r="322" spans="13:14" ht="15.75" customHeight="1">
      <c r="M322" s="18"/>
      <c r="N322" s="18"/>
    </row>
    <row r="323" spans="13:14" ht="15.75" customHeight="1">
      <c r="M323" s="18"/>
      <c r="N323" s="18"/>
    </row>
    <row r="324" spans="13:14" ht="15.75" customHeight="1">
      <c r="M324" s="18"/>
      <c r="N324" s="18"/>
    </row>
    <row r="325" spans="13:14" ht="15.75" customHeight="1">
      <c r="M325" s="18"/>
      <c r="N325" s="18"/>
    </row>
    <row r="326" spans="13:14" ht="15.75" customHeight="1">
      <c r="M326" s="18"/>
      <c r="N326" s="18"/>
    </row>
    <row r="327" spans="13:14" ht="15.75" customHeight="1">
      <c r="M327" s="18"/>
      <c r="N327" s="18"/>
    </row>
    <row r="328" spans="13:14" ht="15.75" customHeight="1">
      <c r="M328" s="18"/>
      <c r="N328" s="18"/>
    </row>
    <row r="329" spans="13:14" ht="15.75" customHeight="1">
      <c r="M329" s="18"/>
      <c r="N329" s="18"/>
    </row>
    <row r="330" spans="13:14" ht="15.75" customHeight="1">
      <c r="M330" s="18"/>
      <c r="N330" s="18"/>
    </row>
    <row r="331" spans="13:14" ht="15.75" customHeight="1">
      <c r="M331" s="18"/>
      <c r="N331" s="18"/>
    </row>
    <row r="332" spans="13:14" ht="15.75" customHeight="1">
      <c r="M332" s="18"/>
      <c r="N332" s="18"/>
    </row>
    <row r="333" spans="13:14" ht="15.75" customHeight="1">
      <c r="M333" s="18"/>
      <c r="N333" s="18"/>
    </row>
    <row r="334" spans="13:14" ht="15.75" customHeight="1">
      <c r="M334" s="18"/>
      <c r="N334" s="18"/>
    </row>
    <row r="335" spans="13:14" ht="15.75" customHeight="1">
      <c r="M335" s="18"/>
      <c r="N335" s="18"/>
    </row>
    <row r="336" spans="13:14" ht="15.75" customHeight="1">
      <c r="M336" s="18"/>
      <c r="N336" s="18"/>
    </row>
    <row r="337" spans="13:14" ht="15.75" customHeight="1">
      <c r="M337" s="18"/>
      <c r="N337" s="18"/>
    </row>
    <row r="338" spans="13:14" ht="15.75" customHeight="1">
      <c r="M338" s="18"/>
      <c r="N338" s="18"/>
    </row>
    <row r="339" spans="13:14" ht="15.75" customHeight="1">
      <c r="M339" s="18"/>
      <c r="N339" s="18"/>
    </row>
    <row r="340" spans="13:14" ht="15.75" customHeight="1">
      <c r="M340" s="18"/>
      <c r="N340" s="18"/>
    </row>
    <row r="341" spans="13:14" ht="15.75" customHeight="1">
      <c r="M341" s="18"/>
      <c r="N341" s="18"/>
    </row>
    <row r="342" spans="13:14" ht="15.75" customHeight="1">
      <c r="M342" s="18"/>
      <c r="N342" s="18"/>
    </row>
    <row r="343" spans="13:14" ht="15.75" customHeight="1">
      <c r="M343" s="18"/>
      <c r="N343" s="18"/>
    </row>
    <row r="344" spans="13:14" ht="15.75" customHeight="1">
      <c r="M344" s="18"/>
      <c r="N344" s="18"/>
    </row>
    <row r="345" spans="13:14" ht="15.75" customHeight="1">
      <c r="M345" s="18"/>
      <c r="N345" s="18"/>
    </row>
    <row r="346" spans="13:14" ht="15.75" customHeight="1">
      <c r="M346" s="18"/>
      <c r="N346" s="18"/>
    </row>
    <row r="347" spans="13:14" ht="15.75" customHeight="1">
      <c r="M347" s="18"/>
      <c r="N347" s="18"/>
    </row>
    <row r="348" spans="13:14" ht="15.75" customHeight="1">
      <c r="M348" s="18"/>
      <c r="N348" s="18"/>
    </row>
    <row r="349" spans="13:14" ht="15.75" customHeight="1">
      <c r="M349" s="18"/>
      <c r="N349" s="18"/>
    </row>
    <row r="350" spans="13:14" ht="15.75" customHeight="1">
      <c r="M350" s="18"/>
      <c r="N350" s="18"/>
    </row>
    <row r="351" spans="13:14" ht="15.75" customHeight="1">
      <c r="M351" s="18"/>
      <c r="N351" s="18"/>
    </row>
    <row r="352" spans="13:14" ht="15.75" customHeight="1">
      <c r="M352" s="18"/>
      <c r="N352" s="18"/>
    </row>
    <row r="353" spans="13:14" ht="15.75" customHeight="1">
      <c r="M353" s="18"/>
      <c r="N353" s="18"/>
    </row>
    <row r="354" spans="13:14" ht="15.75" customHeight="1">
      <c r="M354" s="18"/>
      <c r="N354" s="18"/>
    </row>
    <row r="355" spans="13:14" ht="15.75" customHeight="1">
      <c r="M355" s="18"/>
      <c r="N355" s="18"/>
    </row>
    <row r="356" spans="13:14" ht="15.75" customHeight="1">
      <c r="M356" s="18"/>
      <c r="N356" s="18"/>
    </row>
    <row r="357" spans="13:14" ht="15.75" customHeight="1">
      <c r="M357" s="18"/>
      <c r="N357" s="18"/>
    </row>
    <row r="358" spans="13:14" ht="15.75" customHeight="1">
      <c r="M358" s="18"/>
      <c r="N358" s="18"/>
    </row>
    <row r="359" spans="13:14" ht="15.75" customHeight="1">
      <c r="M359" s="18"/>
      <c r="N359" s="18"/>
    </row>
    <row r="360" spans="13:14" ht="15.75" customHeight="1">
      <c r="M360" s="18"/>
      <c r="N360" s="18"/>
    </row>
    <row r="361" spans="13:14" ht="15.75" customHeight="1">
      <c r="M361" s="18"/>
      <c r="N361" s="18"/>
    </row>
    <row r="362" spans="13:14" ht="15.75" customHeight="1">
      <c r="M362" s="18"/>
      <c r="N362" s="18"/>
    </row>
    <row r="363" spans="13:14" ht="15.75" customHeight="1">
      <c r="M363" s="18"/>
      <c r="N363" s="18"/>
    </row>
    <row r="364" spans="13:14" ht="15.75" customHeight="1">
      <c r="M364" s="18"/>
      <c r="N364" s="18"/>
    </row>
    <row r="365" spans="13:14" ht="15.75" customHeight="1">
      <c r="M365" s="18"/>
      <c r="N365" s="18"/>
    </row>
    <row r="366" spans="13:14" ht="15.75" customHeight="1">
      <c r="M366" s="18"/>
      <c r="N366" s="18"/>
    </row>
    <row r="367" spans="13:14" ht="15.75" customHeight="1">
      <c r="M367" s="18"/>
      <c r="N367" s="18"/>
    </row>
    <row r="368" spans="13:14" ht="15.75" customHeight="1">
      <c r="M368" s="18"/>
      <c r="N368" s="18"/>
    </row>
    <row r="369" spans="13:14" ht="15.75" customHeight="1">
      <c r="M369" s="18"/>
      <c r="N369" s="18"/>
    </row>
    <row r="370" spans="13:14" ht="15.75" customHeight="1">
      <c r="M370" s="18"/>
      <c r="N370" s="18"/>
    </row>
    <row r="371" spans="13:14" ht="15.75" customHeight="1">
      <c r="M371" s="18"/>
      <c r="N371" s="18"/>
    </row>
    <row r="372" spans="13:14" ht="15.75" customHeight="1">
      <c r="M372" s="18"/>
      <c r="N372" s="18"/>
    </row>
    <row r="373" spans="13:14" ht="15.75" customHeight="1">
      <c r="M373" s="18"/>
      <c r="N373" s="18"/>
    </row>
    <row r="374" spans="13:14" ht="15.75" customHeight="1">
      <c r="M374" s="18"/>
      <c r="N374" s="18"/>
    </row>
    <row r="375" spans="13:14" ht="15.75" customHeight="1">
      <c r="M375" s="18"/>
      <c r="N375" s="18"/>
    </row>
    <row r="376" spans="13:14" ht="15.75" customHeight="1">
      <c r="M376" s="18"/>
      <c r="N376" s="18"/>
    </row>
    <row r="377" spans="13:14" ht="15.75" customHeight="1">
      <c r="M377" s="18"/>
      <c r="N377" s="18"/>
    </row>
    <row r="378" spans="13:14" ht="15.75" customHeight="1">
      <c r="M378" s="18"/>
      <c r="N378" s="18"/>
    </row>
    <row r="379" spans="13:14" ht="15.75" customHeight="1">
      <c r="M379" s="18"/>
      <c r="N379" s="18"/>
    </row>
    <row r="380" spans="13:14" ht="15.75" customHeight="1">
      <c r="M380" s="18"/>
      <c r="N380" s="18"/>
    </row>
    <row r="381" spans="13:14" ht="15.75" customHeight="1">
      <c r="M381" s="18"/>
      <c r="N381" s="18"/>
    </row>
    <row r="382" spans="13:14" ht="15.75" customHeight="1">
      <c r="M382" s="18"/>
      <c r="N382" s="18"/>
    </row>
    <row r="383" spans="13:14" ht="15.75" customHeight="1">
      <c r="M383" s="18"/>
      <c r="N383" s="18"/>
    </row>
    <row r="384" spans="13:14" ht="15.75" customHeight="1">
      <c r="M384" s="18"/>
      <c r="N384" s="18"/>
    </row>
    <row r="385" spans="13:14" ht="15.75" customHeight="1">
      <c r="M385" s="18"/>
      <c r="N385" s="18"/>
    </row>
    <row r="386" spans="13:14" ht="15.75" customHeight="1">
      <c r="M386" s="18"/>
      <c r="N386" s="18"/>
    </row>
    <row r="387" spans="13:14" ht="15.75" customHeight="1">
      <c r="M387" s="18"/>
      <c r="N387" s="18"/>
    </row>
    <row r="388" spans="13:14" ht="15.75" customHeight="1">
      <c r="M388" s="18"/>
      <c r="N388" s="18"/>
    </row>
    <row r="389" spans="13:14" ht="15.75" customHeight="1">
      <c r="M389" s="18"/>
      <c r="N389" s="18"/>
    </row>
    <row r="390" spans="13:14" ht="15.75" customHeight="1">
      <c r="M390" s="18"/>
      <c r="N390" s="18"/>
    </row>
    <row r="391" spans="13:14" ht="15.75" customHeight="1">
      <c r="M391" s="18"/>
      <c r="N391" s="18"/>
    </row>
    <row r="392" spans="13:14" ht="15.75" customHeight="1">
      <c r="M392" s="18"/>
      <c r="N392" s="18"/>
    </row>
    <row r="393" spans="13:14" ht="15.75" customHeight="1">
      <c r="M393" s="18"/>
      <c r="N393" s="18"/>
    </row>
    <row r="394" spans="13:14" ht="15.75" customHeight="1">
      <c r="M394" s="18"/>
      <c r="N394" s="18"/>
    </row>
    <row r="395" spans="13:14" ht="15.75" customHeight="1">
      <c r="M395" s="18"/>
      <c r="N395" s="18"/>
    </row>
    <row r="396" spans="13:14" ht="15.75" customHeight="1">
      <c r="M396" s="18"/>
      <c r="N396" s="18"/>
    </row>
    <row r="397" spans="13:14" ht="15.75" customHeight="1">
      <c r="M397" s="18"/>
      <c r="N397" s="18"/>
    </row>
    <row r="398" spans="13:14" ht="15.75" customHeight="1">
      <c r="M398" s="18"/>
      <c r="N398" s="18"/>
    </row>
    <row r="399" spans="13:14" ht="15.75" customHeight="1">
      <c r="M399" s="18"/>
      <c r="N399" s="18"/>
    </row>
    <row r="400" spans="13:14" ht="15.75" customHeight="1">
      <c r="M400" s="18"/>
      <c r="N400" s="18"/>
    </row>
    <row r="401" spans="13:14" ht="15.75" customHeight="1">
      <c r="M401" s="18"/>
      <c r="N401" s="18"/>
    </row>
    <row r="402" spans="13:14" ht="15.75" customHeight="1">
      <c r="M402" s="18"/>
      <c r="N402" s="18"/>
    </row>
    <row r="403" spans="13:14" ht="15.75" customHeight="1">
      <c r="M403" s="18"/>
      <c r="N403" s="18"/>
    </row>
    <row r="404" spans="13:14" ht="15.75" customHeight="1">
      <c r="M404" s="18"/>
      <c r="N404" s="18"/>
    </row>
    <row r="405" spans="13:14" ht="15.75" customHeight="1">
      <c r="M405" s="18"/>
      <c r="N405" s="18"/>
    </row>
    <row r="406" spans="13:14" ht="15.75" customHeight="1">
      <c r="M406" s="18"/>
      <c r="N406" s="18"/>
    </row>
    <row r="407" spans="13:14" ht="15.75" customHeight="1">
      <c r="M407" s="18"/>
      <c r="N407" s="18"/>
    </row>
    <row r="408" spans="13:14" ht="15.75" customHeight="1">
      <c r="M408" s="18"/>
      <c r="N408" s="18"/>
    </row>
    <row r="409" spans="13:14" ht="15.75" customHeight="1">
      <c r="M409" s="18"/>
      <c r="N409" s="18"/>
    </row>
    <row r="410" spans="13:14" ht="15.75" customHeight="1">
      <c r="M410" s="18"/>
      <c r="N410" s="18"/>
    </row>
    <row r="411" spans="13:14" ht="15.75" customHeight="1">
      <c r="M411" s="18"/>
      <c r="N411" s="18"/>
    </row>
    <row r="412" spans="13:14" ht="15.75" customHeight="1">
      <c r="M412" s="18"/>
      <c r="N412" s="18"/>
    </row>
    <row r="413" spans="13:14" ht="15.75" customHeight="1">
      <c r="M413" s="18"/>
      <c r="N413" s="18"/>
    </row>
    <row r="414" spans="13:14" ht="15.75" customHeight="1">
      <c r="M414" s="18"/>
      <c r="N414" s="18"/>
    </row>
    <row r="415" spans="13:14" ht="15.75" customHeight="1">
      <c r="M415" s="18"/>
      <c r="N415" s="18"/>
    </row>
    <row r="416" spans="13:14" ht="15.75" customHeight="1">
      <c r="M416" s="18"/>
      <c r="N416" s="18"/>
    </row>
    <row r="417" spans="13:14" ht="15.75" customHeight="1">
      <c r="M417" s="18"/>
      <c r="N417" s="18"/>
    </row>
    <row r="418" spans="13:14" ht="15.75" customHeight="1">
      <c r="M418" s="18"/>
      <c r="N418" s="18"/>
    </row>
    <row r="419" spans="13:14" ht="15.75" customHeight="1">
      <c r="M419" s="18"/>
      <c r="N419" s="18"/>
    </row>
    <row r="420" spans="13:14" ht="15.75" customHeight="1">
      <c r="M420" s="18"/>
      <c r="N420" s="18"/>
    </row>
    <row r="421" spans="13:14" ht="15.75" customHeight="1">
      <c r="M421" s="18"/>
      <c r="N421" s="18"/>
    </row>
    <row r="422" spans="13:14" ht="15.75" customHeight="1">
      <c r="M422" s="18"/>
      <c r="N422" s="18"/>
    </row>
    <row r="423" spans="13:14" ht="15.75" customHeight="1">
      <c r="M423" s="18"/>
      <c r="N423" s="18"/>
    </row>
    <row r="424" spans="13:14" ht="15.75" customHeight="1">
      <c r="M424" s="18"/>
      <c r="N424" s="18"/>
    </row>
    <row r="425" spans="13:14" ht="15.75" customHeight="1">
      <c r="M425" s="18"/>
      <c r="N425" s="18"/>
    </row>
    <row r="426" spans="13:14" ht="15.75" customHeight="1">
      <c r="M426" s="18"/>
      <c r="N426" s="18"/>
    </row>
    <row r="427" spans="13:14" ht="15.75" customHeight="1">
      <c r="M427" s="18"/>
      <c r="N427" s="18"/>
    </row>
    <row r="428" spans="13:14" ht="15.75" customHeight="1">
      <c r="M428" s="18"/>
      <c r="N428" s="18"/>
    </row>
    <row r="429" spans="13:14" ht="15.75" customHeight="1">
      <c r="M429" s="18"/>
      <c r="N429" s="18"/>
    </row>
    <row r="430" spans="13:14" ht="15.75" customHeight="1">
      <c r="M430" s="18"/>
      <c r="N430" s="18"/>
    </row>
    <row r="431" spans="13:14" ht="15.75" customHeight="1">
      <c r="M431" s="18"/>
      <c r="N431" s="18"/>
    </row>
    <row r="432" spans="13:14" ht="15.75" customHeight="1">
      <c r="M432" s="18"/>
      <c r="N432" s="18"/>
    </row>
    <row r="433" spans="13:14" ht="15.75" customHeight="1">
      <c r="M433" s="18"/>
      <c r="N433" s="18"/>
    </row>
    <row r="434" spans="13:14" ht="15.75" customHeight="1">
      <c r="M434" s="18"/>
      <c r="N434" s="18"/>
    </row>
    <row r="435" spans="13:14" ht="15.75" customHeight="1">
      <c r="M435" s="18"/>
      <c r="N435" s="18"/>
    </row>
    <row r="436" spans="13:14" ht="15.75" customHeight="1">
      <c r="M436" s="18"/>
      <c r="N436" s="18"/>
    </row>
    <row r="437" spans="13:14" ht="15.75" customHeight="1">
      <c r="M437" s="18"/>
      <c r="N437" s="18"/>
    </row>
    <row r="438" spans="13:14" ht="15.75" customHeight="1">
      <c r="M438" s="18"/>
      <c r="N438" s="18"/>
    </row>
    <row r="439" spans="13:14" ht="15.75" customHeight="1">
      <c r="M439" s="18"/>
      <c r="N439" s="18"/>
    </row>
    <row r="440" spans="13:14" ht="15.75" customHeight="1">
      <c r="M440" s="18"/>
      <c r="N440" s="18"/>
    </row>
    <row r="441" spans="13:14" ht="15.75" customHeight="1">
      <c r="M441" s="18"/>
      <c r="N441" s="18"/>
    </row>
    <row r="442" spans="13:14" ht="15.75" customHeight="1">
      <c r="M442" s="18"/>
      <c r="N442" s="18"/>
    </row>
    <row r="443" spans="13:14" ht="15.75" customHeight="1">
      <c r="M443" s="18"/>
      <c r="N443" s="18"/>
    </row>
    <row r="444" spans="13:14" ht="15.75" customHeight="1">
      <c r="M444" s="18"/>
      <c r="N444" s="18"/>
    </row>
    <row r="445" spans="13:14" ht="15.75" customHeight="1">
      <c r="M445" s="18"/>
      <c r="N445" s="18"/>
    </row>
    <row r="446" spans="13:14" ht="15.75" customHeight="1">
      <c r="M446" s="18"/>
      <c r="N446" s="18"/>
    </row>
    <row r="447" spans="13:14" ht="15.75" customHeight="1">
      <c r="M447" s="18"/>
      <c r="N447" s="18"/>
    </row>
    <row r="448" spans="13:14" ht="15.75" customHeight="1">
      <c r="M448" s="18"/>
      <c r="N448" s="18"/>
    </row>
    <row r="449" spans="13:14" ht="15.75" customHeight="1">
      <c r="M449" s="18"/>
      <c r="N449" s="18"/>
    </row>
    <row r="450" spans="13:14" ht="15.75" customHeight="1">
      <c r="M450" s="18"/>
      <c r="N450" s="18"/>
    </row>
    <row r="451" spans="13:14" ht="15.75" customHeight="1">
      <c r="M451" s="18"/>
      <c r="N451" s="18"/>
    </row>
    <row r="452" spans="13:14" ht="15.75" customHeight="1">
      <c r="M452" s="18"/>
      <c r="N452" s="18"/>
    </row>
    <row r="453" spans="13:14" ht="15.75" customHeight="1">
      <c r="M453" s="18"/>
      <c r="N453" s="18"/>
    </row>
    <row r="454" spans="13:14" ht="15.75" customHeight="1">
      <c r="M454" s="18"/>
      <c r="N454" s="18"/>
    </row>
    <row r="455" spans="13:14" ht="15.75" customHeight="1">
      <c r="M455" s="18"/>
      <c r="N455" s="18"/>
    </row>
    <row r="456" spans="13:14" ht="15.75" customHeight="1">
      <c r="M456" s="18"/>
      <c r="N456" s="18"/>
    </row>
    <row r="457" spans="13:14" ht="15.75" customHeight="1">
      <c r="M457" s="18"/>
      <c r="N457" s="18"/>
    </row>
    <row r="458" spans="13:14" ht="15.75" customHeight="1">
      <c r="M458" s="18"/>
      <c r="N458" s="18"/>
    </row>
    <row r="459" spans="13:14" ht="15.75" customHeight="1">
      <c r="M459" s="18"/>
      <c r="N459" s="18"/>
    </row>
    <row r="460" spans="13:14" ht="15.75" customHeight="1">
      <c r="M460" s="18"/>
      <c r="N460" s="18"/>
    </row>
    <row r="461" spans="13:14" ht="15.75" customHeight="1">
      <c r="M461" s="18"/>
      <c r="N461" s="18"/>
    </row>
    <row r="462" spans="13:14" ht="15.75" customHeight="1">
      <c r="M462" s="18"/>
      <c r="N462" s="18"/>
    </row>
    <row r="463" spans="13:14" ht="15.75" customHeight="1">
      <c r="M463" s="18"/>
      <c r="N463" s="18"/>
    </row>
    <row r="464" spans="13:14" ht="15.75" customHeight="1">
      <c r="M464" s="18"/>
      <c r="N464" s="18"/>
    </row>
    <row r="465" spans="13:14" ht="15.75" customHeight="1">
      <c r="M465" s="18"/>
      <c r="N465" s="18"/>
    </row>
    <row r="466" spans="13:14" ht="15.75" customHeight="1">
      <c r="M466" s="18"/>
      <c r="N466" s="18"/>
    </row>
    <row r="467" spans="13:14" ht="15.75" customHeight="1">
      <c r="M467" s="18"/>
      <c r="N467" s="18"/>
    </row>
    <row r="468" spans="13:14" ht="15.75" customHeight="1">
      <c r="M468" s="18"/>
      <c r="N468" s="18"/>
    </row>
    <row r="469" spans="13:14" ht="15.75" customHeight="1">
      <c r="M469" s="18"/>
      <c r="N469" s="18"/>
    </row>
    <row r="470" spans="13:14" ht="15.75" customHeight="1">
      <c r="M470" s="18"/>
      <c r="N470" s="18"/>
    </row>
    <row r="471" spans="13:14" ht="15.75" customHeight="1">
      <c r="M471" s="18"/>
      <c r="N471" s="18"/>
    </row>
    <row r="472" spans="13:14" ht="15.75" customHeight="1">
      <c r="M472" s="18"/>
      <c r="N472" s="18"/>
    </row>
    <row r="473" spans="13:14" ht="15.75" customHeight="1">
      <c r="M473" s="18"/>
      <c r="N473" s="18"/>
    </row>
    <row r="474" spans="13:14" ht="15.75" customHeight="1">
      <c r="M474" s="18"/>
      <c r="N474" s="18"/>
    </row>
    <row r="475" spans="13:14" ht="15.75" customHeight="1">
      <c r="M475" s="18"/>
      <c r="N475" s="18"/>
    </row>
    <row r="476" spans="13:14" ht="15.75" customHeight="1">
      <c r="M476" s="18"/>
      <c r="N476" s="18"/>
    </row>
    <row r="477" spans="13:14" ht="15.75" customHeight="1">
      <c r="M477" s="18"/>
      <c r="N477" s="18"/>
    </row>
    <row r="478" spans="13:14" ht="15.75" customHeight="1">
      <c r="M478" s="18"/>
      <c r="N478" s="18"/>
    </row>
    <row r="479" spans="13:14" ht="15.75" customHeight="1">
      <c r="M479" s="18"/>
      <c r="N479" s="18"/>
    </row>
    <row r="480" spans="13:14" ht="15.75" customHeight="1">
      <c r="M480" s="18"/>
      <c r="N480" s="18"/>
    </row>
    <row r="481" spans="13:14" ht="15.75" customHeight="1">
      <c r="M481" s="18"/>
      <c r="N481" s="18"/>
    </row>
    <row r="482" spans="13:14" ht="15.75" customHeight="1">
      <c r="M482" s="18"/>
      <c r="N482" s="18"/>
    </row>
    <row r="483" spans="13:14" ht="15.75" customHeight="1">
      <c r="M483" s="18"/>
      <c r="N483" s="18"/>
    </row>
    <row r="484" spans="13:14" ht="15.75" customHeight="1">
      <c r="M484" s="18"/>
      <c r="N484" s="18"/>
    </row>
    <row r="485" spans="13:14" ht="15.75" customHeight="1">
      <c r="M485" s="18"/>
      <c r="N485" s="18"/>
    </row>
    <row r="486" spans="13:14" ht="15.75" customHeight="1">
      <c r="M486" s="18"/>
      <c r="N486" s="18"/>
    </row>
    <row r="487" spans="13:14" ht="15.75" customHeight="1">
      <c r="M487" s="18"/>
      <c r="N487" s="18"/>
    </row>
    <row r="488" spans="13:14" ht="15.75" customHeight="1">
      <c r="M488" s="18"/>
      <c r="N488" s="18"/>
    </row>
    <row r="489" spans="13:14" ht="15.75" customHeight="1">
      <c r="M489" s="18"/>
      <c r="N489" s="18"/>
    </row>
    <row r="490" spans="13:14" ht="15.75" customHeight="1">
      <c r="M490" s="18"/>
      <c r="N490" s="18"/>
    </row>
    <row r="491" spans="13:14" ht="15.75" customHeight="1">
      <c r="M491" s="18"/>
      <c r="N491" s="18"/>
    </row>
    <row r="492" spans="13:14" ht="15.75" customHeight="1">
      <c r="M492" s="18"/>
      <c r="N492" s="18"/>
    </row>
    <row r="493" spans="13:14" ht="15.75" customHeight="1">
      <c r="M493" s="18"/>
      <c r="N493" s="18"/>
    </row>
    <row r="494" spans="13:14" ht="15.75" customHeight="1">
      <c r="M494" s="18"/>
      <c r="N494" s="18"/>
    </row>
    <row r="495" spans="13:14" ht="15.75" customHeight="1">
      <c r="M495" s="18"/>
      <c r="N495" s="18"/>
    </row>
    <row r="496" spans="13:14" ht="15.75" customHeight="1">
      <c r="M496" s="18"/>
      <c r="N496" s="18"/>
    </row>
    <row r="497" spans="13:14" ht="15.75" customHeight="1">
      <c r="M497" s="18"/>
      <c r="N497" s="18"/>
    </row>
    <row r="498" spans="13:14" ht="15.75" customHeight="1">
      <c r="M498" s="18"/>
      <c r="N498" s="18"/>
    </row>
    <row r="499" spans="13:14" ht="15.75" customHeight="1">
      <c r="M499" s="18"/>
      <c r="N499" s="18"/>
    </row>
    <row r="500" spans="13:14" ht="15.75" customHeight="1">
      <c r="M500" s="18"/>
      <c r="N500" s="18"/>
    </row>
    <row r="501" spans="13:14" ht="15.75" customHeight="1">
      <c r="M501" s="18"/>
      <c r="N501" s="18"/>
    </row>
    <row r="502" spans="13:14" ht="15.75" customHeight="1">
      <c r="M502" s="18"/>
      <c r="N502" s="18"/>
    </row>
    <row r="503" spans="13:14" ht="15.75" customHeight="1">
      <c r="M503" s="18"/>
      <c r="N503" s="18"/>
    </row>
    <row r="504" spans="13:14" ht="15.75" customHeight="1">
      <c r="M504" s="18"/>
      <c r="N504" s="18"/>
    </row>
    <row r="505" spans="13:14" ht="15.75" customHeight="1">
      <c r="M505" s="18"/>
      <c r="N505" s="18"/>
    </row>
    <row r="506" spans="13:14" ht="15.75" customHeight="1">
      <c r="M506" s="18"/>
      <c r="N506" s="18"/>
    </row>
    <row r="507" spans="13:14" ht="15.75" customHeight="1">
      <c r="M507" s="18"/>
      <c r="N507" s="18"/>
    </row>
    <row r="508" spans="13:14" ht="15.75" customHeight="1">
      <c r="M508" s="18"/>
      <c r="N508" s="18"/>
    </row>
    <row r="509" spans="13:14" ht="15.75" customHeight="1">
      <c r="M509" s="18"/>
      <c r="N509" s="18"/>
    </row>
    <row r="510" spans="13:14" ht="15.75" customHeight="1">
      <c r="M510" s="18"/>
      <c r="N510" s="18"/>
    </row>
    <row r="511" spans="13:14" ht="15.75" customHeight="1">
      <c r="M511" s="18"/>
      <c r="N511" s="18"/>
    </row>
    <row r="512" spans="13:14" ht="15.75" customHeight="1">
      <c r="M512" s="18"/>
      <c r="N512" s="18"/>
    </row>
    <row r="513" spans="13:14" ht="15.75" customHeight="1">
      <c r="M513" s="18"/>
      <c r="N513" s="18"/>
    </row>
    <row r="514" spans="13:14" ht="15.75" customHeight="1">
      <c r="M514" s="18"/>
      <c r="N514" s="18"/>
    </row>
    <row r="515" spans="13:14" ht="15.75" customHeight="1">
      <c r="M515" s="18"/>
      <c r="N515" s="18"/>
    </row>
    <row r="516" spans="13:14" ht="15.75" customHeight="1">
      <c r="M516" s="18"/>
      <c r="N516" s="18"/>
    </row>
    <row r="517" spans="13:14" ht="15.75" customHeight="1">
      <c r="M517" s="18"/>
      <c r="N517" s="18"/>
    </row>
    <row r="518" spans="13:14" ht="15.75" customHeight="1">
      <c r="M518" s="18"/>
      <c r="N518" s="18"/>
    </row>
    <row r="519" spans="13:14" ht="15.75" customHeight="1">
      <c r="M519" s="18"/>
      <c r="N519" s="18"/>
    </row>
    <row r="520" spans="13:14" ht="15.75" customHeight="1">
      <c r="M520" s="18"/>
      <c r="N520" s="18"/>
    </row>
    <row r="521" spans="13:14" ht="15.75" customHeight="1">
      <c r="M521" s="18"/>
      <c r="N521" s="18"/>
    </row>
    <row r="522" spans="13:14" ht="15.75" customHeight="1">
      <c r="M522" s="18"/>
      <c r="N522" s="18"/>
    </row>
    <row r="523" spans="13:14" ht="15.75" customHeight="1">
      <c r="M523" s="18"/>
      <c r="N523" s="18"/>
    </row>
    <row r="524" spans="13:14" ht="15.75" customHeight="1">
      <c r="M524" s="18"/>
      <c r="N524" s="18"/>
    </row>
    <row r="525" spans="13:14" ht="15.75" customHeight="1">
      <c r="M525" s="18"/>
      <c r="N525" s="18"/>
    </row>
    <row r="526" spans="13:14" ht="15.75" customHeight="1">
      <c r="M526" s="18"/>
      <c r="N526" s="18"/>
    </row>
    <row r="527" spans="13:14" ht="15.75" customHeight="1">
      <c r="M527" s="18"/>
      <c r="N527" s="18"/>
    </row>
    <row r="528" spans="13:14" ht="15.75" customHeight="1">
      <c r="M528" s="18"/>
      <c r="N528" s="18"/>
    </row>
    <row r="529" spans="13:14" ht="15.75" customHeight="1">
      <c r="M529" s="18"/>
      <c r="N529" s="18"/>
    </row>
    <row r="530" spans="13:14" ht="15.75" customHeight="1">
      <c r="M530" s="18"/>
      <c r="N530" s="18"/>
    </row>
    <row r="531" spans="13:14" ht="15.75" customHeight="1">
      <c r="M531" s="18"/>
      <c r="N531" s="18"/>
    </row>
    <row r="532" spans="13:14" ht="15.75" customHeight="1">
      <c r="M532" s="18"/>
      <c r="N532" s="18"/>
    </row>
    <row r="533" spans="13:14" ht="15.75" customHeight="1">
      <c r="M533" s="18"/>
      <c r="N533" s="18"/>
    </row>
    <row r="534" spans="13:14" ht="15.75" customHeight="1">
      <c r="M534" s="18"/>
      <c r="N534" s="18"/>
    </row>
    <row r="535" spans="13:14" ht="15.75" customHeight="1">
      <c r="M535" s="18"/>
      <c r="N535" s="18"/>
    </row>
    <row r="536" spans="13:14" ht="15.75" customHeight="1">
      <c r="M536" s="18"/>
      <c r="N536" s="18"/>
    </row>
    <row r="537" spans="13:14" ht="15.75" customHeight="1">
      <c r="M537" s="18"/>
      <c r="N537" s="18"/>
    </row>
    <row r="538" spans="13:14" ht="15.75" customHeight="1">
      <c r="M538" s="18"/>
      <c r="N538" s="18"/>
    </row>
    <row r="539" spans="13:14" ht="15.75" customHeight="1">
      <c r="M539" s="18"/>
      <c r="N539" s="18"/>
    </row>
    <row r="540" spans="13:14" ht="15.75" customHeight="1">
      <c r="M540" s="18"/>
      <c r="N540" s="18"/>
    </row>
    <row r="541" spans="13:14" ht="15.75" customHeight="1">
      <c r="M541" s="18"/>
      <c r="N541" s="18"/>
    </row>
    <row r="542" spans="13:14" ht="15.75" customHeight="1">
      <c r="M542" s="18"/>
      <c r="N542" s="18"/>
    </row>
    <row r="543" spans="13:14" ht="15.75" customHeight="1">
      <c r="M543" s="18"/>
      <c r="N543" s="18"/>
    </row>
    <row r="544" spans="13:14" ht="15.75" customHeight="1">
      <c r="M544" s="18"/>
      <c r="N544" s="18"/>
    </row>
    <row r="545" spans="13:14" ht="15.75" customHeight="1">
      <c r="M545" s="18"/>
      <c r="N545" s="18"/>
    </row>
    <row r="546" spans="13:14" ht="15.75" customHeight="1">
      <c r="M546" s="18"/>
      <c r="N546" s="18"/>
    </row>
    <row r="547" spans="13:14" ht="15.75" customHeight="1">
      <c r="M547" s="18"/>
      <c r="N547" s="18"/>
    </row>
    <row r="548" spans="13:14" ht="15.75" customHeight="1">
      <c r="M548" s="18"/>
      <c r="N548" s="18"/>
    </row>
    <row r="549" spans="13:14" ht="15.75" customHeight="1">
      <c r="M549" s="18"/>
      <c r="N549" s="18"/>
    </row>
    <row r="550" spans="13:14" ht="15.75" customHeight="1">
      <c r="M550" s="18"/>
      <c r="N550" s="18"/>
    </row>
    <row r="551" spans="13:14" ht="15.75" customHeight="1">
      <c r="M551" s="18"/>
      <c r="N551" s="18"/>
    </row>
    <row r="552" spans="13:14" ht="15.75" customHeight="1">
      <c r="M552" s="18"/>
      <c r="N552" s="18"/>
    </row>
    <row r="553" spans="13:14" ht="15.75" customHeight="1">
      <c r="M553" s="18"/>
      <c r="N553" s="18"/>
    </row>
    <row r="554" spans="13:14" ht="15.75" customHeight="1">
      <c r="M554" s="18"/>
      <c r="N554" s="18"/>
    </row>
    <row r="555" spans="13:14" ht="15.75" customHeight="1">
      <c r="M555" s="18"/>
      <c r="N555" s="18"/>
    </row>
    <row r="556" spans="13:14" ht="15.75" customHeight="1">
      <c r="M556" s="18"/>
      <c r="N556" s="18"/>
    </row>
    <row r="557" spans="13:14" ht="15.75" customHeight="1">
      <c r="M557" s="18"/>
      <c r="N557" s="18"/>
    </row>
    <row r="558" spans="13:14" ht="15.75" customHeight="1">
      <c r="M558" s="18"/>
      <c r="N558" s="18"/>
    </row>
    <row r="559" spans="13:14" ht="15.75" customHeight="1">
      <c r="M559" s="18"/>
      <c r="N559" s="18"/>
    </row>
    <row r="560" spans="13:14" ht="15.75" customHeight="1">
      <c r="M560" s="18"/>
      <c r="N560" s="18"/>
    </row>
    <row r="561" spans="13:14" ht="15.75" customHeight="1">
      <c r="M561" s="18"/>
      <c r="N561" s="18"/>
    </row>
    <row r="562" spans="13:14" ht="15.75" customHeight="1">
      <c r="M562" s="18"/>
      <c r="N562" s="18"/>
    </row>
    <row r="563" spans="13:14" ht="15.75" customHeight="1">
      <c r="M563" s="18"/>
      <c r="N563" s="18"/>
    </row>
    <row r="564" spans="13:14" ht="15.75" customHeight="1">
      <c r="M564" s="18"/>
      <c r="N564" s="18"/>
    </row>
    <row r="565" spans="13:14" ht="15.75" customHeight="1">
      <c r="M565" s="18"/>
      <c r="N565" s="18"/>
    </row>
    <row r="566" spans="13:14" ht="15.75" customHeight="1">
      <c r="M566" s="18"/>
      <c r="N566" s="18"/>
    </row>
    <row r="567" spans="13:14" ht="15.75" customHeight="1">
      <c r="M567" s="18"/>
      <c r="N567" s="18"/>
    </row>
    <row r="568" spans="13:14" ht="15.75" customHeight="1">
      <c r="M568" s="18"/>
      <c r="N568" s="18"/>
    </row>
    <row r="569" spans="13:14" ht="15.75" customHeight="1">
      <c r="M569" s="18"/>
      <c r="N569" s="18"/>
    </row>
    <row r="570" spans="13:14" ht="15.75" customHeight="1">
      <c r="M570" s="18"/>
      <c r="N570" s="18"/>
    </row>
    <row r="571" spans="13:14" ht="15.75" customHeight="1">
      <c r="M571" s="18"/>
      <c r="N571" s="18"/>
    </row>
    <row r="572" spans="13:14" ht="15.75" customHeight="1">
      <c r="M572" s="18"/>
      <c r="N572" s="18"/>
    </row>
    <row r="573" spans="13:14" ht="15.75" customHeight="1">
      <c r="M573" s="18"/>
      <c r="N573" s="18"/>
    </row>
    <row r="574" spans="13:14" ht="15.75" customHeight="1">
      <c r="M574" s="18"/>
      <c r="N574" s="18"/>
    </row>
    <row r="575" spans="13:14" ht="15.75" customHeight="1">
      <c r="M575" s="18"/>
      <c r="N575" s="18"/>
    </row>
    <row r="576" spans="13:14" ht="15.75" customHeight="1">
      <c r="M576" s="18"/>
      <c r="N576" s="18"/>
    </row>
    <row r="577" spans="13:14" ht="15.75" customHeight="1">
      <c r="M577" s="18"/>
      <c r="N577" s="18"/>
    </row>
    <row r="578" spans="13:14" ht="15.75" customHeight="1">
      <c r="M578" s="18"/>
      <c r="N578" s="18"/>
    </row>
    <row r="579" spans="13:14" ht="15.75" customHeight="1">
      <c r="M579" s="18"/>
      <c r="N579" s="18"/>
    </row>
    <row r="580" spans="13:14" ht="15.75" customHeight="1">
      <c r="M580" s="18"/>
      <c r="N580" s="18"/>
    </row>
    <row r="581" spans="13:14" ht="15.75" customHeight="1">
      <c r="M581" s="18"/>
      <c r="N581" s="18"/>
    </row>
    <row r="582" spans="13:14" ht="15.75" customHeight="1">
      <c r="M582" s="18"/>
      <c r="N582" s="18"/>
    </row>
    <row r="583" spans="13:14" ht="15.75" customHeight="1">
      <c r="M583" s="18"/>
      <c r="N583" s="18"/>
    </row>
    <row r="584" spans="13:14" ht="15.75" customHeight="1">
      <c r="M584" s="18"/>
      <c r="N584" s="18"/>
    </row>
    <row r="585" spans="13:14" ht="15.75" customHeight="1">
      <c r="M585" s="18"/>
      <c r="N585" s="18"/>
    </row>
    <row r="586" spans="13:14" ht="15.75" customHeight="1">
      <c r="M586" s="18"/>
      <c r="N586" s="18"/>
    </row>
    <row r="587" spans="13:14" ht="15.75" customHeight="1">
      <c r="M587" s="18"/>
      <c r="N587" s="18"/>
    </row>
    <row r="588" spans="13:14" ht="15.75" customHeight="1">
      <c r="M588" s="18"/>
      <c r="N588" s="18"/>
    </row>
    <row r="589" spans="13:14" ht="15.75" customHeight="1">
      <c r="M589" s="18"/>
      <c r="N589" s="18"/>
    </row>
    <row r="590" spans="13:14" ht="15.75" customHeight="1">
      <c r="M590" s="18"/>
      <c r="N590" s="18"/>
    </row>
    <row r="591" spans="13:14" ht="15.75" customHeight="1">
      <c r="M591" s="18"/>
      <c r="N591" s="18"/>
    </row>
    <row r="592" spans="13:14" ht="15.75" customHeight="1">
      <c r="M592" s="18"/>
      <c r="N592" s="18"/>
    </row>
    <row r="593" spans="13:14" ht="15.75" customHeight="1">
      <c r="M593" s="18"/>
      <c r="N593" s="18"/>
    </row>
    <row r="594" spans="13:14" ht="15.75" customHeight="1">
      <c r="M594" s="18"/>
      <c r="N594" s="18"/>
    </row>
    <row r="595" spans="13:14" ht="15.75" customHeight="1">
      <c r="M595" s="18"/>
      <c r="N595" s="18"/>
    </row>
    <row r="596" spans="13:14" ht="15.75" customHeight="1">
      <c r="M596" s="18"/>
      <c r="N596" s="18"/>
    </row>
    <row r="597" spans="13:14" ht="15.75" customHeight="1">
      <c r="M597" s="18"/>
      <c r="N597" s="18"/>
    </row>
    <row r="598" spans="13:14" ht="15.75" customHeight="1">
      <c r="M598" s="18"/>
      <c r="N598" s="18"/>
    </row>
    <row r="599" spans="13:14" ht="15.75" customHeight="1">
      <c r="M599" s="18"/>
      <c r="N599" s="18"/>
    </row>
    <row r="600" spans="13:14" ht="15.75" customHeight="1">
      <c r="M600" s="18"/>
      <c r="N600" s="18"/>
    </row>
    <row r="601" spans="13:14" ht="15.75" customHeight="1">
      <c r="M601" s="18"/>
      <c r="N601" s="18"/>
    </row>
    <row r="602" spans="13:14" ht="15.75" customHeight="1">
      <c r="M602" s="18"/>
      <c r="N602" s="18"/>
    </row>
    <row r="603" spans="13:14" ht="15.75" customHeight="1">
      <c r="M603" s="18"/>
      <c r="N603" s="18"/>
    </row>
    <row r="604" spans="13:14" ht="15.75" customHeight="1">
      <c r="M604" s="18"/>
      <c r="N604" s="18"/>
    </row>
    <row r="605" spans="13:14" ht="15.75" customHeight="1">
      <c r="M605" s="18"/>
      <c r="N605" s="18"/>
    </row>
    <row r="606" spans="13:14" ht="15.75" customHeight="1">
      <c r="M606" s="18"/>
      <c r="N606" s="18"/>
    </row>
    <row r="607" spans="13:14" ht="15.75" customHeight="1">
      <c r="M607" s="18"/>
      <c r="N607" s="18"/>
    </row>
    <row r="608" spans="13:14" ht="15.75" customHeight="1">
      <c r="M608" s="18"/>
      <c r="N608" s="18"/>
    </row>
    <row r="609" spans="13:14" ht="15.75" customHeight="1">
      <c r="M609" s="18"/>
      <c r="N609" s="18"/>
    </row>
    <row r="610" spans="13:14" ht="15.75" customHeight="1">
      <c r="M610" s="18"/>
      <c r="N610" s="18"/>
    </row>
    <row r="611" spans="13:14" ht="15.75" customHeight="1">
      <c r="M611" s="18"/>
      <c r="N611" s="18"/>
    </row>
    <row r="612" spans="13:14" ht="15.75" customHeight="1">
      <c r="M612" s="18"/>
      <c r="N612" s="18"/>
    </row>
    <row r="613" spans="13:14" ht="15.75" customHeight="1">
      <c r="M613" s="18"/>
      <c r="N613" s="18"/>
    </row>
    <row r="614" spans="13:14" ht="15.75" customHeight="1">
      <c r="M614" s="18"/>
      <c r="N614" s="18"/>
    </row>
    <row r="615" spans="13:14" ht="15.75" customHeight="1">
      <c r="M615" s="18"/>
      <c r="N615" s="18"/>
    </row>
    <row r="616" spans="13:14" ht="15.75" customHeight="1">
      <c r="M616" s="18"/>
      <c r="N616" s="18"/>
    </row>
    <row r="617" spans="13:14" ht="15.75" customHeight="1">
      <c r="M617" s="18"/>
      <c r="N617" s="18"/>
    </row>
    <row r="618" spans="13:14" ht="15.75" customHeight="1">
      <c r="M618" s="18"/>
      <c r="N618" s="18"/>
    </row>
    <row r="619" spans="13:14" ht="15.75" customHeight="1">
      <c r="M619" s="18"/>
      <c r="N619" s="18"/>
    </row>
    <row r="620" spans="13:14" ht="15.75" customHeight="1">
      <c r="M620" s="18"/>
      <c r="N620" s="18"/>
    </row>
    <row r="621" spans="13:14" ht="15.75" customHeight="1">
      <c r="M621" s="18"/>
      <c r="N621" s="18"/>
    </row>
    <row r="622" spans="13:14" ht="15.75" customHeight="1">
      <c r="M622" s="18"/>
      <c r="N622" s="18"/>
    </row>
    <row r="623" spans="13:14" ht="15.75" customHeight="1">
      <c r="M623" s="18"/>
      <c r="N623" s="18"/>
    </row>
    <row r="624" spans="13:14" ht="15.75" customHeight="1">
      <c r="M624" s="18"/>
      <c r="N624" s="18"/>
    </row>
    <row r="625" spans="13:14" ht="15.75" customHeight="1">
      <c r="M625" s="18"/>
      <c r="N625" s="18"/>
    </row>
    <row r="626" spans="13:14" ht="15.75" customHeight="1">
      <c r="M626" s="18"/>
      <c r="N626" s="18"/>
    </row>
    <row r="627" spans="13:14" ht="15.75" customHeight="1">
      <c r="M627" s="18"/>
      <c r="N627" s="18"/>
    </row>
    <row r="628" spans="13:14" ht="15.75" customHeight="1">
      <c r="M628" s="18"/>
      <c r="N628" s="18"/>
    </row>
    <row r="629" spans="13:14" ht="15.75" customHeight="1">
      <c r="M629" s="18"/>
      <c r="N629" s="18"/>
    </row>
    <row r="630" spans="13:14" ht="15.75" customHeight="1">
      <c r="M630" s="18"/>
      <c r="N630" s="18"/>
    </row>
    <row r="631" spans="13:14" ht="15.75" customHeight="1">
      <c r="M631" s="18"/>
      <c r="N631" s="18"/>
    </row>
    <row r="632" spans="13:14" ht="15.75" customHeight="1">
      <c r="M632" s="18"/>
      <c r="N632" s="18"/>
    </row>
    <row r="633" spans="13:14" ht="15.75" customHeight="1">
      <c r="M633" s="18"/>
      <c r="N633" s="18"/>
    </row>
    <row r="634" spans="13:14" ht="15.75" customHeight="1">
      <c r="M634" s="18"/>
      <c r="N634" s="18"/>
    </row>
    <row r="635" spans="13:14" ht="15.75" customHeight="1">
      <c r="M635" s="18"/>
      <c r="N635" s="18"/>
    </row>
    <row r="636" spans="13:14" ht="15.75" customHeight="1">
      <c r="M636" s="18"/>
      <c r="N636" s="18"/>
    </row>
    <row r="637" spans="13:14" ht="15.75" customHeight="1">
      <c r="M637" s="18"/>
      <c r="N637" s="18"/>
    </row>
    <row r="638" spans="13:14" ht="15.75" customHeight="1">
      <c r="M638" s="18"/>
      <c r="N638" s="18"/>
    </row>
    <row r="639" spans="13:14" ht="15.75" customHeight="1">
      <c r="M639" s="18"/>
      <c r="N639" s="18"/>
    </row>
    <row r="640" spans="13:14" ht="15.75" customHeight="1">
      <c r="M640" s="18"/>
      <c r="N640" s="18"/>
    </row>
    <row r="641" spans="13:14" ht="15.75" customHeight="1">
      <c r="M641" s="18"/>
      <c r="N641" s="18"/>
    </row>
    <row r="642" spans="13:14" ht="15.75" customHeight="1">
      <c r="M642" s="18"/>
      <c r="N642" s="18"/>
    </row>
    <row r="643" spans="13:14" ht="15.75" customHeight="1">
      <c r="M643" s="18"/>
      <c r="N643" s="18"/>
    </row>
    <row r="644" spans="13:14" ht="15.75" customHeight="1">
      <c r="M644" s="18"/>
      <c r="N644" s="18"/>
    </row>
    <row r="645" spans="13:14" ht="15.75" customHeight="1">
      <c r="M645" s="18"/>
      <c r="N645" s="18"/>
    </row>
    <row r="646" spans="13:14" ht="15.75" customHeight="1">
      <c r="M646" s="18"/>
      <c r="N646" s="18"/>
    </row>
    <row r="647" spans="13:14" ht="15.75" customHeight="1">
      <c r="M647" s="18"/>
      <c r="N647" s="18"/>
    </row>
    <row r="648" spans="13:14" ht="15.75" customHeight="1">
      <c r="M648" s="18"/>
      <c r="N648" s="18"/>
    </row>
    <row r="649" spans="13:14" ht="15.75" customHeight="1">
      <c r="M649" s="18"/>
      <c r="N649" s="18"/>
    </row>
    <row r="650" spans="13:14" ht="15.75" customHeight="1">
      <c r="M650" s="18"/>
      <c r="N650" s="18"/>
    </row>
    <row r="651" spans="13:14" ht="15.75" customHeight="1">
      <c r="M651" s="18"/>
      <c r="N651" s="18"/>
    </row>
    <row r="652" spans="13:14" ht="15.75" customHeight="1">
      <c r="M652" s="18"/>
      <c r="N652" s="18"/>
    </row>
    <row r="653" spans="13:14" ht="15.75" customHeight="1">
      <c r="M653" s="18"/>
      <c r="N653" s="18"/>
    </row>
    <row r="654" spans="13:14" ht="15.75" customHeight="1">
      <c r="M654" s="18"/>
      <c r="N654" s="18"/>
    </row>
    <row r="655" spans="13:14" ht="15.75" customHeight="1">
      <c r="M655" s="18"/>
      <c r="N655" s="18"/>
    </row>
    <row r="656" spans="13:14" ht="15.75" customHeight="1">
      <c r="M656" s="18"/>
      <c r="N656" s="18"/>
    </row>
    <row r="657" spans="13:14" ht="15.75" customHeight="1">
      <c r="M657" s="18"/>
      <c r="N657" s="18"/>
    </row>
    <row r="658" spans="13:14" ht="15.75" customHeight="1">
      <c r="M658" s="18"/>
      <c r="N658" s="18"/>
    </row>
    <row r="659" spans="13:14" ht="15.75" customHeight="1">
      <c r="M659" s="18"/>
      <c r="N659" s="18"/>
    </row>
    <row r="660" spans="13:14" ht="15.75" customHeight="1">
      <c r="M660" s="18"/>
      <c r="N660" s="18"/>
    </row>
    <row r="661" spans="13:14" ht="15.75" customHeight="1">
      <c r="M661" s="18"/>
      <c r="N661" s="18"/>
    </row>
    <row r="662" spans="13:14" ht="15.75" customHeight="1">
      <c r="M662" s="18"/>
      <c r="N662" s="18"/>
    </row>
    <row r="663" spans="13:14" ht="15.75" customHeight="1">
      <c r="M663" s="18"/>
      <c r="N663" s="18"/>
    </row>
    <row r="664" spans="13:14" ht="15.75" customHeight="1">
      <c r="M664" s="18"/>
      <c r="N664" s="18"/>
    </row>
    <row r="665" spans="13:14" ht="15.75" customHeight="1">
      <c r="M665" s="18"/>
      <c r="N665" s="18"/>
    </row>
    <row r="666" spans="13:14" ht="15.75" customHeight="1">
      <c r="M666" s="18"/>
      <c r="N666" s="18"/>
    </row>
    <row r="667" spans="13:14" ht="15.75" customHeight="1">
      <c r="M667" s="18"/>
      <c r="N667" s="18"/>
    </row>
    <row r="668" spans="13:14" ht="15.75" customHeight="1">
      <c r="M668" s="18"/>
      <c r="N668" s="18"/>
    </row>
    <row r="669" spans="13:14" ht="15.75" customHeight="1">
      <c r="M669" s="18"/>
      <c r="N669" s="18"/>
    </row>
    <row r="670" spans="13:14" ht="15.75" customHeight="1">
      <c r="M670" s="18"/>
      <c r="N670" s="18"/>
    </row>
    <row r="671" spans="13:14" ht="15.75" customHeight="1">
      <c r="M671" s="18"/>
      <c r="N671" s="18"/>
    </row>
    <row r="672" spans="13:14" ht="15.75" customHeight="1">
      <c r="M672" s="18"/>
      <c r="N672" s="18"/>
    </row>
    <row r="673" spans="13:14" ht="15.75" customHeight="1">
      <c r="M673" s="18"/>
      <c r="N673" s="18"/>
    </row>
    <row r="674" spans="13:14" ht="15.75" customHeight="1">
      <c r="M674" s="18"/>
      <c r="N674" s="18"/>
    </row>
    <row r="675" spans="13:14" ht="15.75" customHeight="1">
      <c r="M675" s="18"/>
      <c r="N675" s="18"/>
    </row>
    <row r="676" spans="13:14" ht="15.75" customHeight="1">
      <c r="M676" s="18"/>
      <c r="N676" s="18"/>
    </row>
    <row r="677" spans="13:14" ht="15.75" customHeight="1">
      <c r="M677" s="18"/>
      <c r="N677" s="18"/>
    </row>
    <row r="678" spans="13:14" ht="15.75" customHeight="1">
      <c r="M678" s="18"/>
      <c r="N678" s="18"/>
    </row>
    <row r="679" spans="13:14" ht="15.75" customHeight="1">
      <c r="M679" s="18"/>
      <c r="N679" s="18"/>
    </row>
    <row r="680" spans="13:14" ht="15.75" customHeight="1">
      <c r="M680" s="18"/>
      <c r="N680" s="18"/>
    </row>
    <row r="681" spans="13:14" ht="15.75" customHeight="1">
      <c r="M681" s="18"/>
      <c r="N681" s="18"/>
    </row>
    <row r="682" spans="13:14" ht="15.75" customHeight="1">
      <c r="M682" s="18"/>
      <c r="N682" s="18"/>
    </row>
    <row r="683" spans="13:14" ht="15.75" customHeight="1">
      <c r="M683" s="18"/>
      <c r="N683" s="18"/>
    </row>
    <row r="684" spans="13:14" ht="15.75" customHeight="1">
      <c r="M684" s="18"/>
      <c r="N684" s="18"/>
    </row>
    <row r="685" spans="13:14" ht="15.75" customHeight="1">
      <c r="M685" s="18"/>
      <c r="N685" s="18"/>
    </row>
    <row r="686" spans="13:14" ht="15.75" customHeight="1">
      <c r="M686" s="18"/>
      <c r="N686" s="18"/>
    </row>
    <row r="687" spans="13:14" ht="15.75" customHeight="1">
      <c r="M687" s="18"/>
      <c r="N687" s="18"/>
    </row>
    <row r="688" spans="13:14" ht="15.75" customHeight="1">
      <c r="M688" s="18"/>
      <c r="N688" s="18"/>
    </row>
    <row r="689" spans="13:14" ht="15.75" customHeight="1">
      <c r="M689" s="18"/>
      <c r="N689" s="18"/>
    </row>
    <row r="690" spans="13:14" ht="15.75" customHeight="1">
      <c r="M690" s="18"/>
      <c r="N690" s="18"/>
    </row>
    <row r="691" spans="13:14" ht="15.75" customHeight="1">
      <c r="M691" s="18"/>
      <c r="N691" s="18"/>
    </row>
    <row r="692" spans="13:14" ht="15.75" customHeight="1">
      <c r="M692" s="18"/>
      <c r="N692" s="18"/>
    </row>
    <row r="693" spans="13:14" ht="15.75" customHeight="1">
      <c r="M693" s="18"/>
      <c r="N693" s="18"/>
    </row>
    <row r="694" spans="13:14" ht="15.75" customHeight="1">
      <c r="M694" s="18"/>
      <c r="N694" s="18"/>
    </row>
    <row r="695" spans="13:14" ht="15.75" customHeight="1">
      <c r="M695" s="18"/>
      <c r="N695" s="18"/>
    </row>
    <row r="696" spans="13:14" ht="15.75" customHeight="1">
      <c r="M696" s="18"/>
      <c r="N696" s="18"/>
    </row>
    <row r="697" spans="13:14" ht="15.75" customHeight="1">
      <c r="M697" s="18"/>
      <c r="N697" s="18"/>
    </row>
    <row r="698" spans="13:14" ht="15.75" customHeight="1">
      <c r="M698" s="18"/>
      <c r="N698" s="18"/>
    </row>
    <row r="699" spans="13:14" ht="15.75" customHeight="1">
      <c r="M699" s="18"/>
      <c r="N699" s="18"/>
    </row>
    <row r="700" spans="13:14" ht="15.75" customHeight="1">
      <c r="M700" s="18"/>
      <c r="N700" s="18"/>
    </row>
    <row r="701" spans="13:14" ht="15.75" customHeight="1">
      <c r="M701" s="18"/>
      <c r="N701" s="18"/>
    </row>
    <row r="702" spans="13:14" ht="15.75" customHeight="1">
      <c r="M702" s="18"/>
      <c r="N702" s="18"/>
    </row>
    <row r="703" spans="13:14" ht="15.75" customHeight="1">
      <c r="M703" s="18"/>
      <c r="N703" s="18"/>
    </row>
    <row r="704" spans="13:14" ht="15.75" customHeight="1">
      <c r="M704" s="18"/>
      <c r="N704" s="18"/>
    </row>
    <row r="705" spans="13:14" ht="15.75" customHeight="1">
      <c r="M705" s="18"/>
      <c r="N705" s="18"/>
    </row>
    <row r="706" spans="13:14" ht="15.75" customHeight="1">
      <c r="M706" s="18"/>
      <c r="N706" s="18"/>
    </row>
    <row r="707" spans="13:14" ht="15.75" customHeight="1">
      <c r="M707" s="18"/>
      <c r="N707" s="18"/>
    </row>
    <row r="708" spans="13:14" ht="15.75" customHeight="1">
      <c r="M708" s="18"/>
      <c r="N708" s="18"/>
    </row>
    <row r="709" spans="13:14" ht="15.75" customHeight="1">
      <c r="M709" s="18"/>
      <c r="N709" s="18"/>
    </row>
    <row r="710" spans="13:14" ht="15.75" customHeight="1">
      <c r="M710" s="18"/>
      <c r="N710" s="18"/>
    </row>
    <row r="711" spans="13:14" ht="15.75" customHeight="1">
      <c r="M711" s="18"/>
      <c r="N711" s="18"/>
    </row>
    <row r="712" spans="13:14" ht="15.75" customHeight="1">
      <c r="M712" s="18"/>
      <c r="N712" s="18"/>
    </row>
    <row r="713" spans="13:14" ht="15.75" customHeight="1">
      <c r="M713" s="18"/>
      <c r="N713" s="18"/>
    </row>
    <row r="714" spans="13:14" ht="15.75" customHeight="1">
      <c r="M714" s="18"/>
      <c r="N714" s="18"/>
    </row>
    <row r="715" spans="13:14" ht="15.75" customHeight="1">
      <c r="M715" s="18"/>
      <c r="N715" s="18"/>
    </row>
    <row r="716" spans="13:14" ht="15.75" customHeight="1">
      <c r="M716" s="18"/>
      <c r="N716" s="18"/>
    </row>
    <row r="717" spans="13:14" ht="15.75" customHeight="1">
      <c r="M717" s="18"/>
      <c r="N717" s="18"/>
    </row>
    <row r="718" spans="13:14" ht="15.75" customHeight="1">
      <c r="M718" s="18"/>
      <c r="N718" s="18"/>
    </row>
    <row r="719" spans="13:14" ht="15.75" customHeight="1">
      <c r="M719" s="18"/>
      <c r="N719" s="18"/>
    </row>
    <row r="720" spans="13:14" ht="15.75" customHeight="1">
      <c r="M720" s="18"/>
      <c r="N720" s="18"/>
    </row>
    <row r="721" spans="13:14" ht="15.75" customHeight="1">
      <c r="M721" s="18"/>
      <c r="N721" s="18"/>
    </row>
    <row r="722" spans="13:14" ht="15.75" customHeight="1">
      <c r="M722" s="18"/>
      <c r="N722" s="18"/>
    </row>
    <row r="723" spans="13:14" ht="15.75" customHeight="1">
      <c r="M723" s="18"/>
      <c r="N723" s="18"/>
    </row>
    <row r="724" spans="13:14" ht="15.75" customHeight="1">
      <c r="M724" s="18"/>
      <c r="N724" s="18"/>
    </row>
    <row r="725" spans="13:14" ht="15.75" customHeight="1">
      <c r="M725" s="18"/>
      <c r="N725" s="18"/>
    </row>
    <row r="726" spans="13:14" ht="15.75" customHeight="1">
      <c r="M726" s="18"/>
      <c r="N726" s="18"/>
    </row>
    <row r="727" spans="13:14" ht="15.75" customHeight="1">
      <c r="M727" s="18"/>
      <c r="N727" s="18"/>
    </row>
    <row r="728" spans="13:14" ht="15.75" customHeight="1">
      <c r="M728" s="18"/>
      <c r="N728" s="18"/>
    </row>
    <row r="729" spans="13:14" ht="15.75" customHeight="1">
      <c r="M729" s="18"/>
      <c r="N729" s="18"/>
    </row>
    <row r="730" spans="13:14" ht="15.75" customHeight="1">
      <c r="M730" s="18"/>
      <c r="N730" s="18"/>
    </row>
    <row r="731" spans="13:14" ht="15.75" customHeight="1">
      <c r="M731" s="18"/>
      <c r="N731" s="18"/>
    </row>
    <row r="732" spans="13:14" ht="15.75" customHeight="1">
      <c r="M732" s="18"/>
      <c r="N732" s="18"/>
    </row>
    <row r="733" spans="13:14" ht="15.75" customHeight="1">
      <c r="M733" s="18"/>
      <c r="N733" s="18"/>
    </row>
    <row r="734" spans="13:14" ht="15.75" customHeight="1">
      <c r="M734" s="18"/>
      <c r="N734" s="18"/>
    </row>
    <row r="735" spans="13:14" ht="15.75" customHeight="1">
      <c r="M735" s="18"/>
      <c r="N735" s="18"/>
    </row>
    <row r="736" spans="13:14" ht="15.75" customHeight="1">
      <c r="M736" s="18"/>
      <c r="N736" s="18"/>
    </row>
    <row r="737" spans="13:14" ht="15.75" customHeight="1">
      <c r="M737" s="18"/>
      <c r="N737" s="18"/>
    </row>
    <row r="738" spans="13:14" ht="15.75" customHeight="1">
      <c r="M738" s="18"/>
      <c r="N738" s="18"/>
    </row>
    <row r="739" spans="13:14" ht="15.75" customHeight="1">
      <c r="M739" s="18"/>
      <c r="N739" s="18"/>
    </row>
    <row r="740" spans="13:14" ht="15.75" customHeight="1">
      <c r="M740" s="18"/>
      <c r="N740" s="18"/>
    </row>
    <row r="741" spans="13:14" ht="15.75" customHeight="1">
      <c r="M741" s="18"/>
      <c r="N741" s="18"/>
    </row>
    <row r="742" spans="13:14" ht="15.75" customHeight="1">
      <c r="M742" s="18"/>
      <c r="N742" s="18"/>
    </row>
    <row r="743" spans="13:14" ht="15.75" customHeight="1">
      <c r="M743" s="18"/>
      <c r="N743" s="18"/>
    </row>
    <row r="744" spans="13:14" ht="15.75" customHeight="1">
      <c r="M744" s="18"/>
      <c r="N744" s="18"/>
    </row>
    <row r="745" spans="13:14" ht="15.75" customHeight="1">
      <c r="M745" s="18"/>
      <c r="N745" s="18"/>
    </row>
    <row r="746" spans="13:14" ht="15.75" customHeight="1">
      <c r="M746" s="18"/>
      <c r="N746" s="18"/>
    </row>
    <row r="747" spans="13:14" ht="15.75" customHeight="1">
      <c r="M747" s="18"/>
      <c r="N747" s="18"/>
    </row>
    <row r="748" spans="13:14" ht="15.75" customHeight="1">
      <c r="M748" s="18"/>
      <c r="N748" s="18"/>
    </row>
    <row r="749" spans="13:14" ht="15.75" customHeight="1">
      <c r="M749" s="18"/>
      <c r="N749" s="18"/>
    </row>
    <row r="750" spans="13:14" ht="15.75" customHeight="1">
      <c r="M750" s="18"/>
      <c r="N750" s="18"/>
    </row>
    <row r="751" spans="13:14" ht="15.75" customHeight="1">
      <c r="M751" s="18"/>
      <c r="N751" s="18"/>
    </row>
    <row r="752" spans="13:14" ht="15.75" customHeight="1">
      <c r="M752" s="18"/>
      <c r="N752" s="18"/>
    </row>
    <row r="753" spans="13:14" ht="15.75" customHeight="1">
      <c r="M753" s="18"/>
      <c r="N753" s="18"/>
    </row>
    <row r="754" spans="13:14" ht="15.75" customHeight="1">
      <c r="M754" s="18"/>
      <c r="N754" s="18"/>
    </row>
    <row r="755" spans="13:14" ht="15.75" customHeight="1">
      <c r="M755" s="18"/>
      <c r="N755" s="18"/>
    </row>
    <row r="756" spans="13:14" ht="15.75" customHeight="1">
      <c r="M756" s="18"/>
      <c r="N756" s="18"/>
    </row>
    <row r="757" spans="13:14" ht="15.75" customHeight="1">
      <c r="M757" s="18"/>
      <c r="N757" s="18"/>
    </row>
    <row r="758" spans="13:14" ht="15.75" customHeight="1">
      <c r="M758" s="18"/>
      <c r="N758" s="18"/>
    </row>
    <row r="759" spans="13:14" ht="15.75" customHeight="1">
      <c r="M759" s="18"/>
      <c r="N759" s="18"/>
    </row>
    <row r="760" spans="13:14" ht="15.75" customHeight="1">
      <c r="M760" s="18"/>
      <c r="N760" s="18"/>
    </row>
    <row r="761" spans="13:14" ht="15.75" customHeight="1">
      <c r="M761" s="18"/>
      <c r="N761" s="18"/>
    </row>
    <row r="762" spans="13:14" ht="15.75" customHeight="1">
      <c r="M762" s="18"/>
      <c r="N762" s="18"/>
    </row>
    <row r="763" spans="13:14" ht="15.75" customHeight="1">
      <c r="M763" s="18"/>
      <c r="N763" s="18"/>
    </row>
    <row r="764" spans="13:14" ht="15.75" customHeight="1">
      <c r="M764" s="18"/>
      <c r="N764" s="18"/>
    </row>
    <row r="765" spans="13:14" ht="15.75" customHeight="1">
      <c r="M765" s="18"/>
      <c r="N765" s="18"/>
    </row>
    <row r="766" spans="13:14" ht="15.75" customHeight="1">
      <c r="M766" s="18"/>
      <c r="N766" s="18"/>
    </row>
    <row r="767" spans="13:14" ht="15.75" customHeight="1">
      <c r="M767" s="18"/>
      <c r="N767" s="18"/>
    </row>
    <row r="768" spans="13:14" ht="15.75" customHeight="1">
      <c r="M768" s="18"/>
      <c r="N768" s="18"/>
    </row>
    <row r="769" spans="13:14" ht="15.75" customHeight="1">
      <c r="M769" s="18"/>
      <c r="N769" s="18"/>
    </row>
    <row r="770" spans="13:14" ht="15.75" customHeight="1">
      <c r="M770" s="18"/>
      <c r="N770" s="18"/>
    </row>
    <row r="771" spans="13:14" ht="15.75" customHeight="1">
      <c r="M771" s="18"/>
      <c r="N771" s="18"/>
    </row>
    <row r="772" spans="13:14" ht="15.75" customHeight="1">
      <c r="M772" s="18"/>
      <c r="N772" s="18"/>
    </row>
    <row r="773" spans="13:14" ht="15.75" customHeight="1">
      <c r="M773" s="18"/>
      <c r="N773" s="18"/>
    </row>
    <row r="774" spans="13:14" ht="15.75" customHeight="1">
      <c r="M774" s="18"/>
      <c r="N774" s="18"/>
    </row>
    <row r="775" spans="13:14" ht="15.75" customHeight="1">
      <c r="M775" s="18"/>
      <c r="N775" s="18"/>
    </row>
    <row r="776" spans="13:14" ht="15.75" customHeight="1">
      <c r="M776" s="18"/>
      <c r="N776" s="18"/>
    </row>
    <row r="777" spans="13:14" ht="15.75" customHeight="1">
      <c r="M777" s="18"/>
      <c r="N777" s="18"/>
    </row>
    <row r="778" spans="13:14" ht="15.75" customHeight="1">
      <c r="M778" s="18"/>
      <c r="N778" s="18"/>
    </row>
    <row r="779" spans="13:14" ht="15.75" customHeight="1">
      <c r="M779" s="18"/>
      <c r="N779" s="18"/>
    </row>
    <row r="780" spans="13:14" ht="15.75" customHeight="1">
      <c r="M780" s="18"/>
      <c r="N780" s="18"/>
    </row>
    <row r="781" spans="13:14" ht="15.75" customHeight="1">
      <c r="M781" s="18"/>
      <c r="N781" s="18"/>
    </row>
    <row r="782" spans="13:14" ht="15.75" customHeight="1">
      <c r="M782" s="18"/>
      <c r="N782" s="18"/>
    </row>
    <row r="783" spans="13:14" ht="15.75" customHeight="1">
      <c r="M783" s="18"/>
      <c r="N783" s="18"/>
    </row>
    <row r="784" spans="13:14" ht="15.75" customHeight="1">
      <c r="M784" s="18"/>
      <c r="N784" s="18"/>
    </row>
    <row r="785" spans="13:14" ht="15.75" customHeight="1">
      <c r="M785" s="18"/>
      <c r="N785" s="18"/>
    </row>
    <row r="786" spans="13:14" ht="15.75" customHeight="1">
      <c r="M786" s="18"/>
      <c r="N786" s="18"/>
    </row>
    <row r="787" spans="13:14" ht="15.75" customHeight="1">
      <c r="M787" s="18"/>
      <c r="N787" s="18"/>
    </row>
    <row r="788" spans="13:14" ht="15.75" customHeight="1">
      <c r="M788" s="18"/>
      <c r="N788" s="18"/>
    </row>
    <row r="789" spans="13:14" ht="15.75" customHeight="1">
      <c r="M789" s="18"/>
      <c r="N789" s="18"/>
    </row>
    <row r="790" spans="13:14" ht="15.75" customHeight="1">
      <c r="M790" s="18"/>
      <c r="N790" s="18"/>
    </row>
    <row r="791" spans="13:14" ht="15.75" customHeight="1">
      <c r="M791" s="18"/>
      <c r="N791" s="18"/>
    </row>
    <row r="792" spans="13:14" ht="15.75" customHeight="1">
      <c r="M792" s="18"/>
      <c r="N792" s="18"/>
    </row>
    <row r="793" spans="13:14" ht="15.75" customHeight="1">
      <c r="M793" s="18"/>
      <c r="N793" s="18"/>
    </row>
    <row r="794" spans="13:14" ht="15.75" customHeight="1">
      <c r="M794" s="18"/>
      <c r="N794" s="18"/>
    </row>
    <row r="795" spans="13:14" ht="15.75" customHeight="1">
      <c r="M795" s="18"/>
      <c r="N795" s="18"/>
    </row>
    <row r="796" spans="13:14" ht="15.75" customHeight="1">
      <c r="M796" s="18"/>
      <c r="N796" s="18"/>
    </row>
    <row r="797" spans="13:14" ht="15.75" customHeight="1">
      <c r="M797" s="18"/>
      <c r="N797" s="18"/>
    </row>
    <row r="798" spans="13:14" ht="15.75" customHeight="1">
      <c r="M798" s="18"/>
      <c r="N798" s="18"/>
    </row>
    <row r="799" spans="13:14" ht="15.75" customHeight="1">
      <c r="M799" s="18"/>
      <c r="N799" s="18"/>
    </row>
    <row r="800" spans="13:14" ht="15.75" customHeight="1">
      <c r="M800" s="18"/>
      <c r="N800" s="18"/>
    </row>
    <row r="801" spans="13:14" ht="15.75" customHeight="1">
      <c r="M801" s="18"/>
      <c r="N801" s="18"/>
    </row>
    <row r="802" spans="13:14" ht="15.75" customHeight="1">
      <c r="M802" s="18"/>
      <c r="N802" s="18"/>
    </row>
    <row r="803" spans="13:14" ht="15.75" customHeight="1">
      <c r="M803" s="18"/>
      <c r="N803" s="18"/>
    </row>
    <row r="804" spans="13:14" ht="15.75" customHeight="1">
      <c r="M804" s="18"/>
      <c r="N804" s="18"/>
    </row>
    <row r="805" spans="13:14" ht="15.75" customHeight="1">
      <c r="M805" s="18"/>
      <c r="N805" s="18"/>
    </row>
    <row r="806" spans="13:14" ht="15.75" customHeight="1">
      <c r="M806" s="18"/>
      <c r="N806" s="18"/>
    </row>
    <row r="807" spans="13:14" ht="15.75" customHeight="1">
      <c r="M807" s="18"/>
      <c r="N807" s="18"/>
    </row>
    <row r="808" spans="13:14" ht="15.75" customHeight="1">
      <c r="M808" s="18"/>
      <c r="N808" s="18"/>
    </row>
    <row r="809" spans="13:14" ht="15.75" customHeight="1">
      <c r="M809" s="18"/>
      <c r="N809" s="18"/>
    </row>
    <row r="810" spans="13:14" ht="15.75" customHeight="1">
      <c r="M810" s="18"/>
      <c r="N810" s="18"/>
    </row>
    <row r="811" spans="13:14" ht="15.75" customHeight="1">
      <c r="M811" s="18"/>
      <c r="N811" s="18"/>
    </row>
    <row r="812" spans="13:14" ht="15.75" customHeight="1">
      <c r="M812" s="18"/>
      <c r="N812" s="18"/>
    </row>
    <row r="813" spans="13:14" ht="15.75" customHeight="1">
      <c r="M813" s="18"/>
      <c r="N813" s="18"/>
    </row>
    <row r="814" spans="13:14" ht="15.75" customHeight="1">
      <c r="M814" s="18"/>
      <c r="N814" s="18"/>
    </row>
    <row r="815" spans="13:14" ht="15.75" customHeight="1">
      <c r="M815" s="18"/>
      <c r="N815" s="18"/>
    </row>
    <row r="816" spans="13:14" ht="15.75" customHeight="1">
      <c r="M816" s="18"/>
      <c r="N816" s="18"/>
    </row>
    <row r="817" spans="13:14" ht="15.75" customHeight="1">
      <c r="M817" s="18"/>
      <c r="N817" s="18"/>
    </row>
    <row r="818" spans="13:14" ht="15.75" customHeight="1">
      <c r="M818" s="18"/>
      <c r="N818" s="18"/>
    </row>
    <row r="819" spans="13:14" ht="15.75" customHeight="1">
      <c r="M819" s="18"/>
      <c r="N819" s="18"/>
    </row>
    <row r="820" spans="13:14" ht="15.75" customHeight="1">
      <c r="M820" s="18"/>
      <c r="N820" s="18"/>
    </row>
    <row r="821" spans="13:14" ht="15.75" customHeight="1">
      <c r="M821" s="18"/>
      <c r="N821" s="18"/>
    </row>
    <row r="822" spans="13:14" ht="15.75" customHeight="1">
      <c r="M822" s="18"/>
      <c r="N822" s="18"/>
    </row>
    <row r="823" spans="13:14" ht="15.75" customHeight="1">
      <c r="M823" s="18"/>
      <c r="N823" s="18"/>
    </row>
    <row r="824" spans="13:14" ht="15.75" customHeight="1">
      <c r="M824" s="18"/>
      <c r="N824" s="18"/>
    </row>
    <row r="825" spans="13:14" ht="15.75" customHeight="1">
      <c r="M825" s="18"/>
      <c r="N825" s="18"/>
    </row>
    <row r="826" spans="13:14" ht="15.75" customHeight="1">
      <c r="M826" s="18"/>
      <c r="N826" s="18"/>
    </row>
    <row r="827" spans="13:14" ht="15.75" customHeight="1">
      <c r="M827" s="18"/>
      <c r="N827" s="18"/>
    </row>
    <row r="828" spans="13:14" ht="15.75" customHeight="1">
      <c r="M828" s="18"/>
      <c r="N828" s="18"/>
    </row>
    <row r="829" spans="13:14" ht="15.75" customHeight="1">
      <c r="M829" s="18"/>
      <c r="N829" s="18"/>
    </row>
    <row r="830" spans="13:14" ht="15.75" customHeight="1">
      <c r="M830" s="18"/>
      <c r="N830" s="18"/>
    </row>
    <row r="831" spans="13:14" ht="15.75" customHeight="1">
      <c r="M831" s="18"/>
      <c r="N831" s="18"/>
    </row>
    <row r="832" spans="13:14" ht="15.75" customHeight="1">
      <c r="M832" s="18"/>
      <c r="N832" s="18"/>
    </row>
    <row r="833" spans="13:14" ht="15.75" customHeight="1">
      <c r="M833" s="18"/>
      <c r="N833" s="18"/>
    </row>
    <row r="834" spans="13:14" ht="15.75" customHeight="1">
      <c r="M834" s="18"/>
      <c r="N834" s="18"/>
    </row>
    <row r="835" spans="13:14" ht="15.75" customHeight="1">
      <c r="M835" s="18"/>
      <c r="N835" s="18"/>
    </row>
    <row r="836" spans="13:14" ht="15.75" customHeight="1">
      <c r="M836" s="18"/>
      <c r="N836" s="18"/>
    </row>
    <row r="837" spans="13:14" ht="15.75" customHeight="1">
      <c r="M837" s="18"/>
      <c r="N837" s="18"/>
    </row>
    <row r="838" spans="13:14" ht="15.75" customHeight="1">
      <c r="M838" s="18"/>
      <c r="N838" s="18"/>
    </row>
    <row r="839" spans="13:14" ht="15.75" customHeight="1">
      <c r="M839" s="18"/>
      <c r="N839" s="18"/>
    </row>
    <row r="840" spans="13:14" ht="15.75" customHeight="1">
      <c r="M840" s="18"/>
      <c r="N840" s="18"/>
    </row>
    <row r="841" spans="13:14" ht="15.75" customHeight="1">
      <c r="M841" s="18"/>
      <c r="N841" s="18"/>
    </row>
    <row r="842" spans="13:14" ht="15.75" customHeight="1">
      <c r="M842" s="18"/>
      <c r="N842" s="18"/>
    </row>
    <row r="843" spans="13:14" ht="15.75" customHeight="1">
      <c r="M843" s="18"/>
      <c r="N843" s="18"/>
    </row>
    <row r="844" spans="13:14" ht="15.75" customHeight="1">
      <c r="M844" s="18"/>
      <c r="N844" s="18"/>
    </row>
    <row r="845" spans="13:14" ht="15.75" customHeight="1">
      <c r="M845" s="18"/>
      <c r="N845" s="18"/>
    </row>
    <row r="846" spans="13:14" ht="15.75" customHeight="1">
      <c r="M846" s="18"/>
      <c r="N846" s="18"/>
    </row>
    <row r="847" spans="13:14" ht="15.75" customHeight="1">
      <c r="M847" s="18"/>
      <c r="N847" s="18"/>
    </row>
    <row r="848" spans="13:14" ht="15.75" customHeight="1">
      <c r="M848" s="18"/>
      <c r="N848" s="18"/>
    </row>
    <row r="849" spans="13:14" ht="15.75" customHeight="1">
      <c r="M849" s="18"/>
      <c r="N849" s="18"/>
    </row>
    <row r="850" spans="13:14" ht="15.75" customHeight="1">
      <c r="M850" s="18"/>
      <c r="N850" s="18"/>
    </row>
    <row r="851" spans="13:14" ht="15.75" customHeight="1">
      <c r="M851" s="18"/>
      <c r="N851" s="18"/>
    </row>
    <row r="852" spans="13:14" ht="15.75" customHeight="1">
      <c r="M852" s="18"/>
      <c r="N852" s="18"/>
    </row>
    <row r="853" spans="13:14" ht="15.75" customHeight="1">
      <c r="M853" s="18"/>
      <c r="N853" s="18"/>
    </row>
    <row r="854" spans="13:14" ht="15.75" customHeight="1">
      <c r="M854" s="18"/>
      <c r="N854" s="18"/>
    </row>
    <row r="855" spans="13:14" ht="15.75" customHeight="1">
      <c r="M855" s="18"/>
      <c r="N855" s="18"/>
    </row>
    <row r="856" spans="13:14" ht="15.75" customHeight="1">
      <c r="M856" s="18"/>
      <c r="N856" s="18"/>
    </row>
    <row r="857" spans="13:14" ht="15.75" customHeight="1">
      <c r="M857" s="18"/>
      <c r="N857" s="18"/>
    </row>
    <row r="858" spans="13:14" ht="15.75" customHeight="1">
      <c r="M858" s="18"/>
      <c r="N858" s="18"/>
    </row>
    <row r="859" spans="13:14" ht="15.75" customHeight="1">
      <c r="M859" s="18"/>
      <c r="N859" s="18"/>
    </row>
    <row r="860" spans="13:14" ht="15.75" customHeight="1">
      <c r="M860" s="18"/>
      <c r="N860" s="18"/>
    </row>
    <row r="861" spans="13:14" ht="15.75" customHeight="1">
      <c r="M861" s="18"/>
      <c r="N861" s="18"/>
    </row>
    <row r="862" spans="13:14" ht="15.75" customHeight="1">
      <c r="M862" s="18"/>
      <c r="N862" s="18"/>
    </row>
    <row r="863" spans="13:14" ht="15.75" customHeight="1">
      <c r="M863" s="18"/>
      <c r="N863" s="18"/>
    </row>
    <row r="864" spans="13:14" ht="15.75" customHeight="1">
      <c r="M864" s="18"/>
      <c r="N864" s="18"/>
    </row>
    <row r="865" spans="13:14" ht="15.75" customHeight="1">
      <c r="M865" s="18"/>
      <c r="N865" s="18"/>
    </row>
    <row r="866" spans="13:14" ht="15.75" customHeight="1">
      <c r="M866" s="18"/>
      <c r="N866" s="18"/>
    </row>
    <row r="867" spans="13:14" ht="15.75" customHeight="1">
      <c r="M867" s="18"/>
      <c r="N867" s="18"/>
    </row>
    <row r="868" spans="13:14" ht="15.75" customHeight="1">
      <c r="M868" s="18"/>
      <c r="N868" s="18"/>
    </row>
    <row r="869" spans="13:14" ht="15.75" customHeight="1">
      <c r="M869" s="18"/>
      <c r="N869" s="18"/>
    </row>
    <row r="870" spans="13:14" ht="15.75" customHeight="1">
      <c r="M870" s="18"/>
      <c r="N870" s="18"/>
    </row>
    <row r="871" spans="13:14" ht="15.75" customHeight="1">
      <c r="M871" s="18"/>
      <c r="N871" s="18"/>
    </row>
    <row r="872" spans="13:14" ht="15.75" customHeight="1">
      <c r="M872" s="18"/>
      <c r="N872" s="18"/>
    </row>
    <row r="873" spans="13:14" ht="15.75" customHeight="1">
      <c r="M873" s="18"/>
      <c r="N873" s="18"/>
    </row>
    <row r="874" spans="13:14" ht="15.75" customHeight="1">
      <c r="M874" s="18"/>
      <c r="N874" s="18"/>
    </row>
    <row r="875" spans="13:14" ht="15.75" customHeight="1">
      <c r="M875" s="18"/>
      <c r="N875" s="18"/>
    </row>
    <row r="876" spans="13:14" ht="15.75" customHeight="1">
      <c r="M876" s="18"/>
      <c r="N876" s="18"/>
    </row>
    <row r="877" spans="13:14" ht="15.75" customHeight="1">
      <c r="M877" s="18"/>
      <c r="N877" s="18"/>
    </row>
    <row r="878" spans="13:14" ht="15.75" customHeight="1">
      <c r="M878" s="18"/>
      <c r="N878" s="18"/>
    </row>
    <row r="879" spans="13:14" ht="15.75" customHeight="1">
      <c r="M879" s="18"/>
      <c r="N879" s="18"/>
    </row>
    <row r="880" spans="13:14" ht="15.75" customHeight="1">
      <c r="M880" s="18"/>
      <c r="N880" s="18"/>
    </row>
    <row r="881" spans="13:14" ht="15.75" customHeight="1">
      <c r="M881" s="18"/>
      <c r="N881" s="18"/>
    </row>
    <row r="882" spans="13:14" ht="15.75" customHeight="1">
      <c r="M882" s="18"/>
      <c r="N882" s="18"/>
    </row>
    <row r="883" spans="13:14" ht="15.75" customHeight="1">
      <c r="M883" s="18"/>
      <c r="N883" s="18"/>
    </row>
    <row r="884" spans="13:14" ht="15.75" customHeight="1">
      <c r="M884" s="18"/>
      <c r="N884" s="18"/>
    </row>
    <row r="885" spans="13:14" ht="15.75" customHeight="1">
      <c r="M885" s="18"/>
      <c r="N885" s="18"/>
    </row>
    <row r="886" spans="13:14" ht="15.75" customHeight="1">
      <c r="M886" s="18"/>
      <c r="N886" s="18"/>
    </row>
    <row r="887" spans="13:14" ht="15.75" customHeight="1">
      <c r="M887" s="18"/>
      <c r="N887" s="18"/>
    </row>
    <row r="888" spans="13:14" ht="15.75" customHeight="1">
      <c r="M888" s="18"/>
      <c r="N888" s="18"/>
    </row>
    <row r="889" spans="13:14" ht="15.75" customHeight="1">
      <c r="M889" s="18"/>
      <c r="N889" s="18"/>
    </row>
    <row r="890" spans="13:14" ht="15.75" customHeight="1">
      <c r="M890" s="18"/>
      <c r="N890" s="18"/>
    </row>
    <row r="891" spans="13:14" ht="15.75" customHeight="1">
      <c r="M891" s="18"/>
      <c r="N891" s="18"/>
    </row>
    <row r="892" spans="13:14" ht="15.75" customHeight="1">
      <c r="M892" s="18"/>
      <c r="N892" s="18"/>
    </row>
    <row r="893" spans="13:14" ht="15.75" customHeight="1">
      <c r="M893" s="18"/>
      <c r="N893" s="18"/>
    </row>
    <row r="894" spans="13:14" ht="15.75" customHeight="1">
      <c r="M894" s="18"/>
      <c r="N894" s="18"/>
    </row>
    <row r="895" spans="13:14" ht="15.75" customHeight="1">
      <c r="M895" s="18"/>
      <c r="N895" s="18"/>
    </row>
    <row r="896" spans="13:14" ht="15.75" customHeight="1">
      <c r="M896" s="18"/>
      <c r="N896" s="18"/>
    </row>
    <row r="897" spans="13:14" ht="15.75" customHeight="1">
      <c r="M897" s="18"/>
      <c r="N897" s="18"/>
    </row>
    <row r="898" spans="13:14" ht="15.75" customHeight="1">
      <c r="M898" s="18"/>
      <c r="N898" s="18"/>
    </row>
    <row r="899" spans="13:14" ht="15.75" customHeight="1">
      <c r="M899" s="18"/>
      <c r="N899" s="18"/>
    </row>
    <row r="900" spans="13:14" ht="15.75" customHeight="1">
      <c r="M900" s="18"/>
      <c r="N900" s="18"/>
    </row>
    <row r="901" spans="13:14" ht="15.75" customHeight="1">
      <c r="M901" s="18"/>
      <c r="N901" s="18"/>
    </row>
    <row r="902" spans="13:14" ht="15.75" customHeight="1">
      <c r="M902" s="18"/>
      <c r="N902" s="18"/>
    </row>
    <row r="903" spans="13:14" ht="15.75" customHeight="1">
      <c r="M903" s="18"/>
      <c r="N903" s="18"/>
    </row>
    <row r="904" spans="13:14" ht="15.75" customHeight="1">
      <c r="M904" s="18"/>
      <c r="N904" s="18"/>
    </row>
    <row r="905" spans="13:14" ht="15.75" customHeight="1">
      <c r="M905" s="18"/>
      <c r="N905" s="18"/>
    </row>
    <row r="906" spans="13:14" ht="15.75" customHeight="1">
      <c r="M906" s="18"/>
      <c r="N906" s="18"/>
    </row>
    <row r="907" spans="13:14" ht="15.75" customHeight="1">
      <c r="M907" s="18"/>
      <c r="N907" s="18"/>
    </row>
    <row r="908" spans="13:14" ht="15.75" customHeight="1">
      <c r="M908" s="18"/>
      <c r="N908" s="18"/>
    </row>
    <row r="909" spans="13:14" ht="15.75" customHeight="1">
      <c r="M909" s="18"/>
      <c r="N909" s="18"/>
    </row>
    <row r="910" spans="13:14" ht="15.75" customHeight="1">
      <c r="M910" s="18"/>
      <c r="N910" s="18"/>
    </row>
    <row r="911" spans="13:14" ht="15.75" customHeight="1">
      <c r="M911" s="18"/>
      <c r="N911" s="18"/>
    </row>
    <row r="912" spans="13:14" ht="15.75" customHeight="1">
      <c r="M912" s="18"/>
      <c r="N912" s="18"/>
    </row>
    <row r="913" spans="13:14" ht="15.75" customHeight="1">
      <c r="M913" s="18"/>
      <c r="N913" s="18"/>
    </row>
    <row r="914" spans="13:14" ht="15.75" customHeight="1">
      <c r="M914" s="18"/>
      <c r="N914" s="18"/>
    </row>
    <row r="915" spans="13:14" ht="15.75" customHeight="1">
      <c r="M915" s="18"/>
      <c r="N915" s="18"/>
    </row>
    <row r="916" spans="13:14" ht="15.75" customHeight="1">
      <c r="M916" s="18"/>
      <c r="N916" s="18"/>
    </row>
    <row r="917" spans="13:14" ht="15.75" customHeight="1">
      <c r="M917" s="18"/>
      <c r="N917" s="18"/>
    </row>
    <row r="918" spans="13:14" ht="15.75" customHeight="1">
      <c r="M918" s="18"/>
      <c r="N918" s="18"/>
    </row>
    <row r="919" spans="13:14" ht="15.75" customHeight="1">
      <c r="M919" s="18"/>
      <c r="N919" s="18"/>
    </row>
    <row r="920" spans="13:14" ht="15.75" customHeight="1">
      <c r="M920" s="18"/>
      <c r="N920" s="18"/>
    </row>
    <row r="921" spans="13:14" ht="15.75" customHeight="1">
      <c r="M921" s="18"/>
      <c r="N921" s="18"/>
    </row>
    <row r="922" spans="13:14" ht="15.75" customHeight="1">
      <c r="M922" s="18"/>
      <c r="N922" s="18"/>
    </row>
    <row r="923" spans="13:14" ht="15.75" customHeight="1">
      <c r="M923" s="18"/>
      <c r="N923" s="18"/>
    </row>
    <row r="924" spans="13:14" ht="15.75" customHeight="1">
      <c r="M924" s="18"/>
      <c r="N924" s="18"/>
    </row>
    <row r="925" spans="13:14" ht="15.75" customHeight="1">
      <c r="M925" s="18"/>
      <c r="N925" s="18"/>
    </row>
    <row r="926" spans="13:14" ht="15.75" customHeight="1">
      <c r="M926" s="18"/>
      <c r="N926" s="18"/>
    </row>
    <row r="927" spans="13:14" ht="15.75" customHeight="1">
      <c r="M927" s="18"/>
      <c r="N927" s="18"/>
    </row>
    <row r="928" spans="13:14" ht="15.75" customHeight="1">
      <c r="M928" s="18"/>
      <c r="N928" s="18"/>
    </row>
    <row r="929" spans="13:14" ht="15.75" customHeight="1">
      <c r="M929" s="18"/>
      <c r="N929" s="18"/>
    </row>
    <row r="930" spans="13:14" ht="15.75" customHeight="1">
      <c r="M930" s="18"/>
      <c r="N930" s="18"/>
    </row>
    <row r="931" spans="13:14" ht="15.75" customHeight="1">
      <c r="M931" s="18"/>
      <c r="N931" s="18"/>
    </row>
    <row r="932" spans="13:14" ht="15.75" customHeight="1">
      <c r="M932" s="18"/>
      <c r="N932" s="18"/>
    </row>
    <row r="933" spans="13:14" ht="15.75" customHeight="1">
      <c r="M933" s="18"/>
      <c r="N933" s="18"/>
    </row>
    <row r="934" spans="13:14" ht="15.75" customHeight="1">
      <c r="M934" s="18"/>
      <c r="N934" s="18"/>
    </row>
    <row r="935" spans="13:14" ht="15.75" customHeight="1">
      <c r="M935" s="18"/>
      <c r="N935" s="18"/>
    </row>
    <row r="936" spans="13:14" ht="15.75" customHeight="1">
      <c r="M936" s="18"/>
      <c r="N936" s="18"/>
    </row>
    <row r="937" spans="13:14" ht="15.75" customHeight="1">
      <c r="M937" s="18"/>
      <c r="N937" s="18"/>
    </row>
    <row r="938" spans="13:14" ht="15.75" customHeight="1">
      <c r="M938" s="18"/>
      <c r="N938" s="18"/>
    </row>
    <row r="939" spans="13:14" ht="15.75" customHeight="1">
      <c r="M939" s="18"/>
      <c r="N939" s="18"/>
    </row>
    <row r="940" spans="13:14" ht="15.75" customHeight="1">
      <c r="M940" s="18"/>
      <c r="N940" s="18"/>
    </row>
    <row r="941" spans="13:14" ht="15.75" customHeight="1">
      <c r="M941" s="18"/>
      <c r="N941" s="18"/>
    </row>
    <row r="942" spans="13:14" ht="15.75" customHeight="1">
      <c r="M942" s="18"/>
      <c r="N942" s="18"/>
    </row>
    <row r="943" spans="13:14" ht="15.75" customHeight="1">
      <c r="M943" s="18"/>
      <c r="N943" s="18"/>
    </row>
    <row r="944" spans="13:14" ht="15.75" customHeight="1">
      <c r="M944" s="18"/>
      <c r="N944" s="18"/>
    </row>
    <row r="945" spans="13:14" ht="15.75" customHeight="1">
      <c r="M945" s="18"/>
      <c r="N945" s="18"/>
    </row>
    <row r="946" spans="13:14" ht="15.75" customHeight="1">
      <c r="M946" s="18"/>
      <c r="N946" s="18"/>
    </row>
    <row r="947" spans="13:14" ht="15.75" customHeight="1">
      <c r="M947" s="18"/>
      <c r="N947" s="18"/>
    </row>
    <row r="948" spans="13:14" ht="15.75" customHeight="1">
      <c r="M948" s="18"/>
      <c r="N948" s="18"/>
    </row>
    <row r="949" spans="13:14" ht="15.75" customHeight="1">
      <c r="M949" s="18"/>
      <c r="N949" s="18"/>
    </row>
    <row r="950" spans="13:14" ht="15.75" customHeight="1">
      <c r="M950" s="18"/>
      <c r="N950" s="18"/>
    </row>
    <row r="951" spans="13:14" ht="15.75" customHeight="1">
      <c r="M951" s="18"/>
      <c r="N951" s="18"/>
    </row>
    <row r="952" spans="13:14" ht="15.75" customHeight="1">
      <c r="M952" s="18"/>
      <c r="N952" s="18"/>
    </row>
    <row r="953" spans="13:14" ht="15.75" customHeight="1">
      <c r="M953" s="18"/>
      <c r="N953" s="18"/>
    </row>
    <row r="954" spans="13:14" ht="15.75" customHeight="1">
      <c r="M954" s="18"/>
      <c r="N954" s="18"/>
    </row>
    <row r="955" spans="13:14" ht="15.75" customHeight="1">
      <c r="M955" s="18"/>
      <c r="N955" s="18"/>
    </row>
    <row r="956" spans="13:14" ht="15.75" customHeight="1">
      <c r="M956" s="18"/>
      <c r="N956" s="18"/>
    </row>
    <row r="957" spans="13:14" ht="15.75" customHeight="1">
      <c r="M957" s="18"/>
      <c r="N957" s="18"/>
    </row>
    <row r="958" spans="13:14" ht="15.75" customHeight="1">
      <c r="M958" s="18"/>
      <c r="N958" s="18"/>
    </row>
    <row r="959" spans="13:14" ht="15.75" customHeight="1">
      <c r="M959" s="18"/>
      <c r="N959" s="18"/>
    </row>
    <row r="960" spans="13:14" ht="15.75" customHeight="1">
      <c r="M960" s="18"/>
      <c r="N960" s="18"/>
    </row>
    <row r="961" spans="13:14" ht="15.75" customHeight="1">
      <c r="M961" s="18"/>
      <c r="N961" s="18"/>
    </row>
    <row r="962" spans="13:14" ht="15.75" customHeight="1">
      <c r="M962" s="18"/>
      <c r="N962" s="18"/>
    </row>
    <row r="963" spans="13:14" ht="15.75" customHeight="1">
      <c r="M963" s="18"/>
      <c r="N963" s="18"/>
    </row>
    <row r="964" spans="13:14" ht="15.75" customHeight="1">
      <c r="M964" s="18"/>
      <c r="N964" s="18"/>
    </row>
    <row r="965" spans="13:14" ht="15.75" customHeight="1">
      <c r="M965" s="18"/>
      <c r="N965" s="18"/>
    </row>
    <row r="966" spans="13:14" ht="15.75" customHeight="1">
      <c r="M966" s="18"/>
      <c r="N966" s="18"/>
    </row>
    <row r="967" spans="13:14" ht="15.75" customHeight="1">
      <c r="M967" s="18"/>
      <c r="N967" s="18"/>
    </row>
    <row r="968" spans="13:14" ht="15.75" customHeight="1">
      <c r="M968" s="18"/>
      <c r="N968" s="18"/>
    </row>
    <row r="969" spans="13:14" ht="15.75" customHeight="1">
      <c r="M969" s="18"/>
      <c r="N969" s="18"/>
    </row>
    <row r="970" spans="13:14" ht="15.75" customHeight="1">
      <c r="M970" s="18"/>
      <c r="N970" s="18"/>
    </row>
    <row r="971" spans="13:14" ht="15.75" customHeight="1">
      <c r="M971" s="18"/>
      <c r="N971" s="18"/>
    </row>
    <row r="972" spans="13:14" ht="15.75" customHeight="1">
      <c r="M972" s="18"/>
      <c r="N972" s="18"/>
    </row>
    <row r="973" spans="13:14" ht="15.75" customHeight="1">
      <c r="M973" s="18"/>
      <c r="N973" s="18"/>
    </row>
    <row r="974" spans="13:14" ht="15.75" customHeight="1">
      <c r="M974" s="18"/>
      <c r="N974" s="18"/>
    </row>
    <row r="975" spans="13:14" ht="15.75" customHeight="1">
      <c r="M975" s="18"/>
      <c r="N975" s="18"/>
    </row>
    <row r="976" spans="13:14" ht="15.75" customHeight="1">
      <c r="M976" s="18"/>
      <c r="N976" s="18"/>
    </row>
    <row r="977" spans="13:14" ht="15.75" customHeight="1">
      <c r="M977" s="18"/>
      <c r="N977" s="18"/>
    </row>
    <row r="978" spans="13:14" ht="15.75" customHeight="1">
      <c r="M978" s="18"/>
      <c r="N978" s="18"/>
    </row>
    <row r="979" spans="13:14" ht="15.75" customHeight="1">
      <c r="M979" s="18"/>
      <c r="N979" s="18"/>
    </row>
    <row r="980" spans="13:14" ht="15.75" customHeight="1">
      <c r="M980" s="18"/>
      <c r="N980" s="18"/>
    </row>
    <row r="981" spans="13:14" ht="15.75" customHeight="1">
      <c r="M981" s="18"/>
      <c r="N981" s="18"/>
    </row>
    <row r="982" spans="13:14" ht="15.75" customHeight="1">
      <c r="M982" s="18"/>
      <c r="N982" s="18"/>
    </row>
    <row r="983" spans="13:14" ht="15.75" customHeight="1">
      <c r="M983" s="18"/>
      <c r="N983" s="18"/>
    </row>
    <row r="984" spans="13:14" ht="15.75" customHeight="1">
      <c r="M984" s="18"/>
      <c r="N984" s="18"/>
    </row>
    <row r="985" spans="13:14" ht="15.75" customHeight="1">
      <c r="M985" s="18"/>
      <c r="N985" s="18"/>
    </row>
    <row r="986" spans="13:14" ht="15.75" customHeight="1">
      <c r="M986" s="18"/>
      <c r="N986" s="18"/>
    </row>
    <row r="987" spans="13:14" ht="15.75" customHeight="1">
      <c r="M987" s="18"/>
      <c r="N987" s="18"/>
    </row>
    <row r="988" spans="13:14" ht="15.75" customHeight="1">
      <c r="M988" s="18"/>
      <c r="N988" s="18"/>
    </row>
    <row r="989" spans="13:14" ht="15.75" customHeight="1">
      <c r="M989" s="18"/>
      <c r="N989" s="18"/>
    </row>
    <row r="990" spans="13:14" ht="15.75" customHeight="1">
      <c r="M990" s="18"/>
      <c r="N990" s="18"/>
    </row>
    <row r="991" spans="13:14" ht="15.75" customHeight="1">
      <c r="M991" s="18"/>
      <c r="N991" s="18"/>
    </row>
    <row r="992" spans="13:14" ht="15.75" customHeight="1">
      <c r="M992" s="18"/>
      <c r="N992" s="18"/>
    </row>
    <row r="993" spans="13:14" ht="15.75" customHeight="1">
      <c r="M993" s="18"/>
      <c r="N993" s="18"/>
    </row>
    <row r="994" spans="13:14" ht="15.75" customHeight="1">
      <c r="M994" s="18"/>
      <c r="N994" s="18"/>
    </row>
    <row r="995" spans="13:14" ht="15.75" customHeight="1">
      <c r="M995" s="18"/>
      <c r="N995" s="18"/>
    </row>
    <row r="996" spans="13:14" ht="15.75" customHeight="1">
      <c r="M996" s="18"/>
      <c r="N996" s="18"/>
    </row>
    <row r="997" spans="13:14" ht="15.75" customHeight="1">
      <c r="M997" s="18"/>
      <c r="N997" s="18"/>
    </row>
    <row r="998" spans="13:14" ht="15.75" customHeight="1">
      <c r="M998" s="18"/>
      <c r="N998" s="18"/>
    </row>
    <row r="999" spans="13:14" ht="15.75" customHeight="1">
      <c r="M999" s="18"/>
      <c r="N999" s="18"/>
    </row>
    <row r="1000" spans="13:14" ht="15.75" customHeight="1">
      <c r="M1000" s="18"/>
      <c r="N1000" s="18"/>
    </row>
  </sheetData>
  <dataValidations count="1">
    <dataValidation type="list" allowBlank="1" showErrorMessage="1" sqref="K2:K9" xr:uid="{00000000-0002-0000-0100-000000000000}">
      <formula1>"Manter,Ajustar,Desbobrar,Fundir,Descartar,Transversal"</formula1>
    </dataValidation>
  </dataValidations>
  <pageMargins left="0.7" right="0.7" top="0.75" bottom="0.75" header="0" footer="0"/>
  <pageSetup paperSize="9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workbookViewId="0"/>
  </sheetViews>
  <sheetFormatPr defaultColWidth="12.625" defaultRowHeight="15" customHeight="1"/>
  <cols>
    <col min="1" max="1" width="22.625" customWidth="1"/>
    <col min="2" max="2" width="45.125" customWidth="1"/>
    <col min="3" max="3" width="22.625" customWidth="1"/>
    <col min="4" max="4" width="62.625" customWidth="1"/>
    <col min="5" max="5" width="22.625" customWidth="1"/>
    <col min="6" max="6" width="62.625" customWidth="1"/>
    <col min="7" max="8" width="15.125" customWidth="1"/>
    <col min="9" max="9" width="45" customWidth="1"/>
    <col min="10" max="10" width="55" customWidth="1"/>
    <col min="11" max="12" width="24.625" customWidth="1"/>
    <col min="13" max="27" width="8.625" customWidth="1"/>
  </cols>
  <sheetData>
    <row r="1" spans="1:12" ht="45">
      <c r="A1" s="1" t="s">
        <v>1</v>
      </c>
      <c r="B1" s="1" t="s">
        <v>3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19</v>
      </c>
      <c r="K1" s="1" t="s">
        <v>21</v>
      </c>
      <c r="L1" s="1" t="s">
        <v>24</v>
      </c>
    </row>
    <row r="2" spans="1:12" ht="99.75">
      <c r="A2" s="3" t="s">
        <v>29</v>
      </c>
      <c r="B2" s="3" t="s">
        <v>31</v>
      </c>
      <c r="C2" s="3" t="s">
        <v>33</v>
      </c>
      <c r="D2" s="3" t="s">
        <v>36</v>
      </c>
      <c r="E2" s="3" t="s">
        <v>38</v>
      </c>
      <c r="F2" s="3" t="s">
        <v>40</v>
      </c>
      <c r="G2" s="3" t="s">
        <v>42</v>
      </c>
      <c r="H2" s="3" t="s">
        <v>44</v>
      </c>
      <c r="I2" s="3" t="s">
        <v>46</v>
      </c>
      <c r="J2" s="3" t="s">
        <v>48</v>
      </c>
      <c r="K2" s="6" t="s">
        <v>56</v>
      </c>
      <c r="L2" s="6"/>
    </row>
    <row r="3" spans="1:12" ht="99.75">
      <c r="A3" s="7" t="s">
        <v>59</v>
      </c>
      <c r="B3" s="7" t="s">
        <v>52</v>
      </c>
      <c r="C3" s="7" t="s">
        <v>61</v>
      </c>
      <c r="D3" s="7" t="s">
        <v>63</v>
      </c>
      <c r="E3" s="7" t="s">
        <v>38</v>
      </c>
      <c r="F3" s="7" t="s">
        <v>64</v>
      </c>
      <c r="G3" s="7" t="s">
        <v>42</v>
      </c>
      <c r="H3" s="7" t="s">
        <v>44</v>
      </c>
      <c r="I3" s="7" t="s">
        <v>60</v>
      </c>
      <c r="J3" s="7" t="s">
        <v>66</v>
      </c>
      <c r="K3" s="9" t="s">
        <v>69</v>
      </c>
      <c r="L3" s="9"/>
    </row>
    <row r="4" spans="1:12" ht="85.5">
      <c r="A4" s="3" t="s">
        <v>72</v>
      </c>
      <c r="B4" s="3" t="s">
        <v>74</v>
      </c>
      <c r="C4" s="3" t="s">
        <v>76</v>
      </c>
      <c r="D4" s="3" t="s">
        <v>78</v>
      </c>
      <c r="E4" s="3" t="s">
        <v>38</v>
      </c>
      <c r="F4" s="3" t="s">
        <v>83</v>
      </c>
      <c r="G4" s="3" t="s">
        <v>42</v>
      </c>
      <c r="H4" s="3" t="s">
        <v>44</v>
      </c>
      <c r="I4" s="3" t="s">
        <v>86</v>
      </c>
      <c r="J4" s="3" t="s">
        <v>89</v>
      </c>
      <c r="K4" s="6" t="s">
        <v>69</v>
      </c>
      <c r="L4" s="6"/>
    </row>
    <row r="5" spans="1:12" ht="156.75">
      <c r="A5" s="7" t="s">
        <v>91</v>
      </c>
      <c r="B5" s="7" t="s">
        <v>93</v>
      </c>
      <c r="C5" s="7" t="s">
        <v>95</v>
      </c>
      <c r="D5" s="7" t="s">
        <v>96</v>
      </c>
      <c r="E5" s="7" t="s">
        <v>97</v>
      </c>
      <c r="F5" s="7" t="s">
        <v>98</v>
      </c>
      <c r="G5" s="7" t="s">
        <v>85</v>
      </c>
      <c r="H5" s="7" t="s">
        <v>88</v>
      </c>
      <c r="I5" s="7" t="s">
        <v>103</v>
      </c>
      <c r="J5" s="7" t="s">
        <v>104</v>
      </c>
      <c r="K5" s="9" t="s">
        <v>69</v>
      </c>
      <c r="L5" s="9" t="s">
        <v>105</v>
      </c>
    </row>
    <row r="6" spans="1:12" ht="99.75">
      <c r="A6" s="3" t="s">
        <v>106</v>
      </c>
      <c r="B6" s="3" t="s">
        <v>107</v>
      </c>
      <c r="C6" s="3" t="s">
        <v>108</v>
      </c>
      <c r="D6" s="3" t="s">
        <v>111</v>
      </c>
      <c r="E6" s="3" t="s">
        <v>38</v>
      </c>
      <c r="F6" s="3" t="s">
        <v>112</v>
      </c>
      <c r="G6" s="3" t="s">
        <v>113</v>
      </c>
      <c r="H6" s="3" t="s">
        <v>88</v>
      </c>
      <c r="I6" s="3" t="s">
        <v>114</v>
      </c>
      <c r="J6" s="3" t="s">
        <v>115</v>
      </c>
      <c r="K6" s="6" t="s">
        <v>69</v>
      </c>
      <c r="L6" s="6"/>
    </row>
    <row r="7" spans="1:12" ht="85.5">
      <c r="A7" s="7" t="s">
        <v>92</v>
      </c>
      <c r="B7" s="7" t="s">
        <v>79</v>
      </c>
      <c r="C7" s="7" t="s">
        <v>117</v>
      </c>
      <c r="D7" s="7" t="s">
        <v>119</v>
      </c>
      <c r="E7" s="7" t="s">
        <v>120</v>
      </c>
      <c r="F7" s="7" t="s">
        <v>123</v>
      </c>
      <c r="G7" s="7" t="s">
        <v>85</v>
      </c>
      <c r="H7" s="7" t="s">
        <v>88</v>
      </c>
      <c r="I7" s="7" t="s">
        <v>90</v>
      </c>
      <c r="J7" s="7" t="s">
        <v>126</v>
      </c>
      <c r="K7" s="9" t="s">
        <v>130</v>
      </c>
      <c r="L7" s="9"/>
    </row>
    <row r="8" spans="1:12" ht="57">
      <c r="A8" s="3" t="s">
        <v>143</v>
      </c>
      <c r="B8" s="3" t="s">
        <v>144</v>
      </c>
      <c r="C8" s="3" t="s">
        <v>150</v>
      </c>
      <c r="D8" s="3" t="s">
        <v>151</v>
      </c>
      <c r="E8" s="3" t="s">
        <v>152</v>
      </c>
      <c r="F8" s="3" t="s">
        <v>153</v>
      </c>
      <c r="G8" s="3" t="s">
        <v>113</v>
      </c>
      <c r="H8" s="3" t="s">
        <v>88</v>
      </c>
      <c r="I8" s="3" t="s">
        <v>154</v>
      </c>
      <c r="J8" s="3" t="s">
        <v>155</v>
      </c>
      <c r="K8" s="6" t="s">
        <v>69</v>
      </c>
      <c r="L8" s="6" t="s">
        <v>157</v>
      </c>
    </row>
    <row r="9" spans="1:12" ht="57">
      <c r="A9" s="7" t="s">
        <v>160</v>
      </c>
      <c r="B9" s="7" t="s">
        <v>162</v>
      </c>
      <c r="C9" s="7" t="s">
        <v>163</v>
      </c>
      <c r="D9" s="7" t="s">
        <v>164</v>
      </c>
      <c r="E9" s="7" t="s">
        <v>165</v>
      </c>
      <c r="F9" s="7" t="s">
        <v>166</v>
      </c>
      <c r="G9" s="7" t="s">
        <v>145</v>
      </c>
      <c r="H9" s="7" t="s">
        <v>88</v>
      </c>
      <c r="I9" s="7" t="s">
        <v>167</v>
      </c>
      <c r="J9" s="7" t="s">
        <v>168</v>
      </c>
      <c r="K9" s="9" t="s">
        <v>130</v>
      </c>
      <c r="L9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G1:L9" xr:uid="{00000000-0009-0000-0000-000002000000}"/>
  <dataValidations count="1">
    <dataValidation type="list" allowBlank="1" showErrorMessage="1" sqref="K2:K9" xr:uid="{00000000-0002-0000-02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00"/>
  <sheetViews>
    <sheetView workbookViewId="0">
      <selection sqref="A1:B1"/>
    </sheetView>
  </sheetViews>
  <sheetFormatPr defaultColWidth="12.625" defaultRowHeight="15" customHeight="1"/>
  <cols>
    <col min="1" max="1" width="35.125" customWidth="1"/>
    <col min="2" max="2" width="15.125" customWidth="1"/>
    <col min="3" max="3" width="6.375" customWidth="1"/>
    <col min="4" max="4" width="31.375" customWidth="1"/>
    <col min="5" max="5" width="13.25" customWidth="1"/>
    <col min="6" max="6" width="11.75" customWidth="1"/>
    <col min="7" max="7" width="39.625" customWidth="1"/>
    <col min="8" max="22" width="8.625" customWidth="1"/>
  </cols>
  <sheetData>
    <row r="1" spans="1:22" ht="30" customHeight="1">
      <c r="A1" s="35" t="s">
        <v>20</v>
      </c>
      <c r="B1" s="36"/>
      <c r="C1" s="2"/>
      <c r="D1" s="4" t="s">
        <v>26</v>
      </c>
      <c r="E1" s="4" t="s">
        <v>35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4.25">
      <c r="A2" s="2"/>
      <c r="B2" s="2"/>
      <c r="C2" s="2"/>
      <c r="D2" s="2" t="s">
        <v>42</v>
      </c>
      <c r="E2" s="2">
        <f>COUNTIF('Tabela completa'!$N$2:$N1000,$D2)</f>
        <v>18</v>
      </c>
      <c r="F2" s="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8.5">
      <c r="A3" s="13" t="s">
        <v>80</v>
      </c>
      <c r="B3" s="2" t="s">
        <v>37</v>
      </c>
      <c r="C3" s="2"/>
      <c r="D3" s="2" t="s">
        <v>85</v>
      </c>
      <c r="E3" s="2">
        <f>COUNTIF('Tabela completa'!$N$2:$N1000,$D3)</f>
        <v>17</v>
      </c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>
      <c r="A4" s="13" t="s">
        <v>101</v>
      </c>
      <c r="B4" s="2">
        <f>COUNTA('Tabela completa'!B2:B1000)</f>
        <v>100</v>
      </c>
      <c r="C4" s="2"/>
      <c r="D4" s="2" t="s">
        <v>109</v>
      </c>
      <c r="E4" s="2">
        <f>COUNTIF('Tabela completa'!$N$2:$N1000,$D4)</f>
        <v>0</v>
      </c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0">
      <c r="A5" s="13" t="s">
        <v>121</v>
      </c>
      <c r="B5" s="15">
        <v>30</v>
      </c>
      <c r="C5" s="2"/>
      <c r="D5" s="2" t="s">
        <v>129</v>
      </c>
      <c r="E5" s="2">
        <f>COUNTIF('Tabela completa'!$N$2:$N1000,$D5)</f>
        <v>0</v>
      </c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0">
      <c r="A6" s="13" t="s">
        <v>137</v>
      </c>
      <c r="B6" s="15">
        <v>25</v>
      </c>
      <c r="C6" s="2"/>
      <c r="D6" s="2" t="s">
        <v>113</v>
      </c>
      <c r="E6" s="2">
        <f>COUNTIF('Tabela completa'!$N$2:$N1000,$D6)</f>
        <v>14</v>
      </c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4.25">
      <c r="A7" s="5"/>
      <c r="B7" s="5"/>
      <c r="C7" s="2"/>
      <c r="D7" s="2" t="s">
        <v>145</v>
      </c>
      <c r="E7" s="2">
        <f>COUNTIF('Tabela completa'!$N$2:$N1000,$D7)</f>
        <v>26</v>
      </c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4.25">
      <c r="A8" s="2"/>
      <c r="B8" s="2"/>
      <c r="C8" s="2"/>
      <c r="D8" s="16" t="s">
        <v>142</v>
      </c>
      <c r="E8" s="16">
        <f>COUNTIF('Tabela completa'!$N$2:$N1000,$D8)</f>
        <v>25</v>
      </c>
      <c r="F8" s="1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>
      <c r="A9" s="4" t="s">
        <v>23</v>
      </c>
      <c r="B9" s="4" t="s">
        <v>35</v>
      </c>
      <c r="C9" s="2"/>
      <c r="D9" s="1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4.25">
      <c r="A10" s="2" t="s">
        <v>54</v>
      </c>
      <c r="B10" s="2">
        <f>COUNTIF('Tabela completa'!$L$2:$L1000,A10)</f>
        <v>30</v>
      </c>
      <c r="C10" s="2"/>
      <c r="D10" s="2"/>
      <c r="E10" s="2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" t="s">
        <v>82</v>
      </c>
      <c r="B11" s="2">
        <f>COUNTIF('Tabela completa'!$L$2:$L1000,A11)</f>
        <v>45</v>
      </c>
      <c r="C11" s="2"/>
      <c r="D11" s="4" t="s">
        <v>32</v>
      </c>
      <c r="E11" s="4" t="s">
        <v>35</v>
      </c>
      <c r="F11" s="4" t="s">
        <v>177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28.5">
      <c r="A12" s="2" t="s">
        <v>133</v>
      </c>
      <c r="B12" s="2">
        <f>COUNTIF('Tabela completa'!$L$2:$L1000,A12)</f>
        <v>20</v>
      </c>
      <c r="C12" s="2"/>
      <c r="D12" s="17" t="str">
        <f ca="1">IFERROR(__xludf.DUMMYFUNCTION("UNIQUE(FILTER('Tabela completa'!T2:T101, 'Tabela completa'!T2:T101&lt;&gt;"""", 'Tabela completa'!T2:T101&lt;&gt;""Não se aplica""))"),"Governança institucional orientada por dados, riscos e resultados")</f>
        <v>Governança institucional orientada por dados, riscos e resultados</v>
      </c>
      <c r="E12" s="5">
        <f ca="1">COUNTIF('Tabela completa'!$T$2:$T1000,$D12)</f>
        <v>9</v>
      </c>
      <c r="F12" s="19">
        <f ca="1">COUNTIFS('Tabela completa'!$T$2:$T1000,$D12,'Tabela completa'!$L$2:$L1000,"Alto")</f>
        <v>9</v>
      </c>
      <c r="G12" s="5" t="s">
        <v>186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28.5">
      <c r="A13" s="2" t="s">
        <v>159</v>
      </c>
      <c r="B13" s="2">
        <f>COUNTIF('Tabela completa'!$L$2:$L1000,A13)</f>
        <v>5</v>
      </c>
      <c r="C13" s="2"/>
      <c r="D13" s="17" t="str">
        <f ca="1">IFERROR(__xludf.DUMMYFUNCTION("""COMPUTED_VALUE"""),"Articulação territorial, políticas públicas e desenvolvimento regional")</f>
        <v>Articulação territorial, políticas públicas e desenvolvimento regional</v>
      </c>
      <c r="E13" s="5">
        <f ca="1">COUNTIF('Tabela completa'!$T$2:$T1000,$D13)</f>
        <v>8</v>
      </c>
      <c r="F13" s="5">
        <f ca="1">COUNTIFS('Tabela completa'!$T$2:$T1000,$D13,'Tabela completa'!$L$2:$L1000,"Alto")</f>
        <v>2</v>
      </c>
      <c r="G13" s="5" t="s">
        <v>186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28.5">
      <c r="A14" s="2"/>
      <c r="B14" s="2"/>
      <c r="C14" s="2"/>
      <c r="D14" s="17" t="str">
        <f ca="1">IFERROR(__xludf.DUMMYFUNCTION("""COMPUTED_VALUE"""),"Acesso, permanência, êxito e adequação da oferta")</f>
        <v>Acesso, permanência, êxito e adequação da oferta</v>
      </c>
      <c r="E14" s="5">
        <f ca="1">COUNTIF('Tabela completa'!$T$2:$T1000,$D14)</f>
        <v>11</v>
      </c>
      <c r="F14" s="5">
        <f ca="1">COUNTIFS('Tabela completa'!$T$2:$T1000,$D14,'Tabela completa'!$L$2:$L1000,"Alto")</f>
        <v>1</v>
      </c>
      <c r="G14" s="5" t="s">
        <v>186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8.5">
      <c r="A15" s="37" t="s">
        <v>189</v>
      </c>
      <c r="B15" s="36"/>
      <c r="C15" s="2"/>
      <c r="D15" s="17" t="str">
        <f ca="1">IFERROR(__xludf.DUMMYFUNCTION("""COMPUTED_VALUE"""),"Sustentabilidade institucional e resiliência orçamentária")</f>
        <v>Sustentabilidade institucional e resiliência orçamentária</v>
      </c>
      <c r="E15" s="5">
        <f ca="1">COUNTIF('Tabela completa'!$T$2:$T1000,$D15)</f>
        <v>11</v>
      </c>
      <c r="F15" s="5">
        <f ca="1">COUNTIFS('Tabela completa'!$T$2:$T1000,$D15,'Tabela completa'!$L$2:$L1000,"Alto")</f>
        <v>4</v>
      </c>
      <c r="G15" s="5" t="s">
        <v>186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8.5">
      <c r="A16" s="38" t="s">
        <v>191</v>
      </c>
      <c r="B16" s="36"/>
      <c r="C16" s="2"/>
      <c r="D16" s="17" t="str">
        <f ca="1">IFERROR(__xludf.DUMMYFUNCTION("""COMPUTED_VALUE"""),"Planejamento, monitoramento e avaliação institucional do PDI")</f>
        <v>Planejamento, monitoramento e avaliação institucional do PDI</v>
      </c>
      <c r="E16" s="5">
        <f ca="1">COUNTIF('Tabela completa'!$T$2:$T1000,$D16)</f>
        <v>8</v>
      </c>
      <c r="F16" s="5">
        <f ca="1">COUNTIFS('Tabela completa'!$T$2:$T1000,$D16,'Tabela completa'!$L$2:$L1000,"Alto")</f>
        <v>6</v>
      </c>
      <c r="G16" s="5" t="s">
        <v>186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8.5">
      <c r="A17" s="36"/>
      <c r="B17" s="36"/>
      <c r="C17" s="2"/>
      <c r="D17" s="17" t="str">
        <f ca="1">IFERROR(__xludf.DUMMYFUNCTION("""COMPUTED_VALUE"""),"Integridade, segurança jurídica e confiança institucional")</f>
        <v>Integridade, segurança jurídica e confiança institucional</v>
      </c>
      <c r="E17" s="5">
        <f ca="1">COUNTIF('Tabela completa'!$T$2:$T1000,$D17)</f>
        <v>6</v>
      </c>
      <c r="F17" s="5">
        <f ca="1">COUNTIFS('Tabela completa'!$T$2:$T1000,$D17,'Tabela completa'!$L$2:$L1000,"Alto")</f>
        <v>2</v>
      </c>
      <c r="G17" s="5" t="s">
        <v>186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8.5">
      <c r="A18" s="36"/>
      <c r="B18" s="36"/>
      <c r="C18" s="2"/>
      <c r="D18" s="17" t="str">
        <f ca="1">IFERROR(__xludf.DUMMYFUNCTION("""COMPUTED_VALUE"""),"Eficiência administrativa, processos e estrutura organizacional")</f>
        <v>Eficiência administrativa, processos e estrutura organizacional</v>
      </c>
      <c r="E18" s="5">
        <f ca="1">COUNTIF('Tabela completa'!$T$2:$T1000,$D18)</f>
        <v>15</v>
      </c>
      <c r="F18" s="19">
        <f ca="1">COUNTIFS('Tabela completa'!$T$2:$T1000,$D18,'Tabela completa'!$L$2:$L1000,"Alto")</f>
        <v>3</v>
      </c>
      <c r="G18" s="5" t="s">
        <v>186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28.5">
      <c r="A19" s="36"/>
      <c r="B19" s="36"/>
      <c r="C19" s="2"/>
      <c r="D19" s="17" t="str">
        <f ca="1">IFERROR(__xludf.DUMMYFUNCTION("""COMPUTED_VALUE"""),"Capacidade institucional, pessoas e continuidade das entregas")</f>
        <v>Capacidade institucional, pessoas e continuidade das entregas</v>
      </c>
      <c r="E19" s="5">
        <f ca="1">COUNTIF('Tabela completa'!$T$2:$T1000,$D19)</f>
        <v>7</v>
      </c>
      <c r="F19" s="19">
        <f ca="1">COUNTIFS('Tabela completa'!$T$2:$T1000,$D19,'Tabela completa'!$L$2:$L1000,"Alto")</f>
        <v>3</v>
      </c>
      <c r="G19" s="5" t="s">
        <v>186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8">
      <c r="A20" s="36"/>
      <c r="B20" s="36"/>
      <c r="C20" s="2"/>
      <c r="D20" s="20" t="s">
        <v>205</v>
      </c>
      <c r="E20" s="20">
        <f t="shared" ref="E20:F20" ca="1" si="0">SUM(E12:E19)</f>
        <v>75</v>
      </c>
      <c r="F20" s="20">
        <f t="shared" ca="1" si="0"/>
        <v>30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4.25">
      <c r="A21" s="36"/>
      <c r="B21" s="36"/>
      <c r="C21" s="2"/>
      <c r="D21" s="1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5.75" customHeight="1">
      <c r="A22" s="36"/>
      <c r="B22" s="36"/>
      <c r="C22" s="2"/>
      <c r="D22" s="1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5.75" customHeight="1">
      <c r="A23" s="36"/>
      <c r="B23" s="36"/>
      <c r="C23" s="2"/>
      <c r="D23" s="17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5.75" customHeight="1">
      <c r="A24" s="12"/>
      <c r="B24" s="12"/>
      <c r="C24" s="2"/>
      <c r="D24" s="17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5.75" customHeight="1">
      <c r="A25" s="39" t="s">
        <v>222</v>
      </c>
      <c r="B25" s="36"/>
      <c r="C25" s="36"/>
      <c r="D25" s="36"/>
      <c r="E25" s="36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5.75" customHeight="1">
      <c r="A26" s="21" t="s">
        <v>225</v>
      </c>
      <c r="B26" s="21" t="s">
        <v>226</v>
      </c>
      <c r="C26" s="22"/>
      <c r="D26" s="21" t="s">
        <v>227</v>
      </c>
      <c r="E26" s="21" t="s">
        <v>226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5.75" customHeight="1">
      <c r="A27" s="23" t="str">
        <f ca="1">IFERROR(__xludf.DUMMYFUNCTION("UNIQUE(FILTER('Tabela completa'!D2:D101, 'Tabela completa'!D2:D101&lt;&gt;""""))"),"Disponibilidade de dados e indicadores institucionais para uma gestão baseada em evidências")</f>
        <v>Disponibilidade de dados e indicadores institucionais para uma gestão baseada em evidências</v>
      </c>
      <c r="B27" s="24">
        <f ca="1">COUNTIFS('Tabela completa'!$D$2:$D1000,A27,'Tabela completa'!$L$2:$L1000,"Alto")</f>
        <v>3</v>
      </c>
      <c r="C27" s="24"/>
      <c r="D27" s="25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24">
        <f ca="1">COUNTIFS('Tabela completa'!$F$2:$F1000,D27,'Tabela completa'!$L$2:$L1000,"Alto")</f>
        <v>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5.75" customHeight="1">
      <c r="A28" s="23" t="str">
        <f ca="1">IFERROR(__xludf.DUMMYFUNCTION("""COMPUTED_VALUE"""),"Processos eleitorais digitais, transparentes e auditáveis")</f>
        <v>Processos eleitorais digitais, transparentes e auditáveis</v>
      </c>
      <c r="B28" s="24">
        <f ca="1">COUNTIFS('Tabela completa'!$D$2:$D1000,A28,'Tabela completa'!$L$2:$L1000,"Alto")</f>
        <v>0</v>
      </c>
      <c r="C28" s="24"/>
      <c r="D28" s="25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24">
        <f ca="1">COUNTIFS('Tabela completa'!$F$2:$F1000,D28,'Tabela completa'!$L$2:$L1000,"Alto")</f>
        <v>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5.75" customHeight="1">
      <c r="A29" s="23" t="str">
        <f ca="1">IFERROR(__xludf.DUMMYFUNCTION("""COMPUTED_VALUE"""),"Potencial para o aproveitamento de recursos para impulsionamento da sustentabilidade")</f>
        <v>Potencial para o aproveitamento de recursos para impulsionamento da sustentabilidade</v>
      </c>
      <c r="B29" s="24">
        <f ca="1">COUNTIFS('Tabela completa'!$D$2:$D1000,A29,'Tabela completa'!$L$2:$L1000,"Alto")</f>
        <v>2</v>
      </c>
      <c r="C29" s="24"/>
      <c r="D29" s="25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24">
        <f ca="1">COUNTIFS('Tabela completa'!$F$2:$F1000,D29,'Tabela completa'!$L$2:$L1000,"Alto")</f>
        <v>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5.75" customHeight="1">
      <c r="A30" s="23" t="str">
        <f ca="1">IFERROR(__xludf.DUMMYFUNCTION("""COMPUTED_VALUE"""),"Amadurecimento progressivo na elaboração do planejamento estratégico")</f>
        <v>Amadurecimento progressivo na elaboração do planejamento estratégico</v>
      </c>
      <c r="B30" s="24">
        <f ca="1">COUNTIFS('Tabela completa'!$D$2:$D1000,A30,'Tabela completa'!$L$2:$L1000,"Alto")</f>
        <v>5</v>
      </c>
      <c r="C30" s="24"/>
      <c r="D30" s="25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24">
        <f ca="1">COUNTIFS('Tabela completa'!$F$2:$F1000,D30,'Tabela completa'!$L$2:$L1000,"Alto")</f>
        <v>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5.75" customHeight="1">
      <c r="A31" s="23" t="str">
        <f ca="1">IFERROR(__xludf.DUMMYFUNCTION("""COMPUTED_VALUE"""),"Potencial de atuação dos órgãos da integridade, Auditoria Interna, Procuradoria Federal e Corregedoria")</f>
        <v>Potencial de atuação dos órgãos da integridade, Auditoria Interna, Procuradoria Federal e Corregedoria</v>
      </c>
      <c r="B31" s="24">
        <f ca="1">COUNTIFS('Tabela completa'!$D$2:$D1000,A31,'Tabela completa'!$L$2:$L1000,"Alto")</f>
        <v>2</v>
      </c>
      <c r="C31" s="24"/>
      <c r="D31" s="25" t="str">
        <f ca="1">IFERROR(__xludf.DUMMYFUNCTION("""COMPUTED_VALUE"""),"Governança, gestão por resultados e maturidade institucional")</f>
        <v>Governança, gestão por resultados e maturidade institucional</v>
      </c>
      <c r="E31" s="24">
        <f ca="1">COUNTIFS('Tabela completa'!$F$2:$F1000,D31,'Tabela completa'!$L$2:$L1000,"Alto")</f>
        <v>9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15.75" customHeight="1">
      <c r="A32" s="26" t="str">
        <f ca="1">IFERROR(__xludf.DUMMYFUNCTION("""COMPUTED_VALUE"""),"Planejamento, monitoramento e avaliação institucional pouco efetivos")</f>
        <v>Planejamento, monitoramento e avaliação institucional pouco efetivos</v>
      </c>
      <c r="B32" s="24">
        <f ca="1">COUNTIFS('Tabela completa'!$D$2:$D1000,A32,'Tabela completa'!$L$2:$L1000,"Alto")</f>
        <v>5</v>
      </c>
      <c r="C32" s="24"/>
      <c r="D32" s="27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24">
        <f ca="1">COUNTIFS('Tabela completa'!$F$2:$F1000,D32,'Tabela completa'!$L$2:$L1000,"Alto")</f>
        <v>6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5.75" customHeight="1">
      <c r="A33" s="26" t="str">
        <f ca="1">IFERROR(__xludf.DUMMYFUNCTION("""COMPUTED_VALUE"""),"Normativos e estruturas organizacionais desatualizados, sem padrões definidos e com uso pouco estratégico")</f>
        <v>Normativos e estruturas organizacionais desatualizados, sem padrões definidos e com uso pouco estratégico</v>
      </c>
      <c r="B33" s="24">
        <f ca="1">COUNTIFS('Tabela completa'!$D$2:$D1000,A33,'Tabela completa'!$L$2:$L1000,"Alto")</f>
        <v>3</v>
      </c>
      <c r="C33" s="24"/>
      <c r="D33" s="27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24">
        <f ca="1">COUNTIFS('Tabela completa'!$F$2:$F1000,D33,'Tabela completa'!$L$2:$L1000,"Alto")</f>
        <v>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5.75" customHeight="1">
      <c r="A34" s="26" t="str">
        <f ca="1">IFERROR(__xludf.DUMMYFUNCTION("""COMPUTED_VALUE"""),"Sustentabilidade institucional pouco estruturada e gestão ambiental insuficiente")</f>
        <v>Sustentabilidade institucional pouco estruturada e gestão ambiental insuficiente</v>
      </c>
      <c r="B34" s="24">
        <f ca="1">COUNTIFS('Tabela completa'!$D$2:$D1000,A34,'Tabela completa'!$L$2:$L1000,"Alto")</f>
        <v>2</v>
      </c>
      <c r="C34" s="24"/>
      <c r="D34" s="27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24">
        <f ca="1">COUNTIFS('Tabela completa'!$F$2:$F1000,D34,'Tabela completa'!$L$2:$L1000,"Alto")</f>
        <v>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15.75" customHeight="1">
      <c r="A35" s="26" t="str">
        <f ca="1">IFERROR(__xludf.DUMMYFUNCTION("""COMPUTED_VALUE"""),"Baixa maturidade da governança institucional, controles, gestão de riscos e gestão baseada em evidências")</f>
        <v>Baixa maturidade da governança institucional, controles, gestão de riscos e gestão baseada em evidências</v>
      </c>
      <c r="B35" s="24">
        <f ca="1">COUNTIFS('Tabela completa'!$D$2:$D1000,A35,'Tabela completa'!$L$2:$L1000,"Alto")</f>
        <v>7</v>
      </c>
      <c r="C35" s="24"/>
      <c r="D35" s="27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24">
        <f ca="1">COUNTIFS('Tabela completa'!$F$2:$F1000,D35,'Tabela completa'!$L$2:$L1000,"Alto")</f>
        <v>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5.75" customHeight="1">
      <c r="A36" s="26" t="str">
        <f ca="1">IFERROR(__xludf.DUMMYFUNCTION("""COMPUTED_VALUE"""),"Gestão de processos incipiente")</f>
        <v>Gestão de processos incipiente</v>
      </c>
      <c r="B36" s="24">
        <f ca="1">COUNTIFS('Tabela completa'!$D$2:$D1000,A36,'Tabela completa'!$L$2:$L1000,"Alto")</f>
        <v>1</v>
      </c>
      <c r="C36" s="24"/>
      <c r="D36" s="27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24">
        <f ca="1">COUNTIFS('Tabela completa'!$F$2:$F1000,D36,'Tabela completa'!$L$2:$L1000,"Alto")</f>
        <v>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5.75" customHeight="1">
      <c r="A37" s="20" t="s">
        <v>205</v>
      </c>
      <c r="B37" s="20">
        <f ca="1">SUM(B25:B36)</f>
        <v>30</v>
      </c>
      <c r="C37" s="20"/>
      <c r="D37" s="20" t="s">
        <v>205</v>
      </c>
      <c r="E37" s="20">
        <f ca="1">SUM(E25:E36)</f>
        <v>30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5.75" customHeight="1">
      <c r="A38" s="5"/>
      <c r="B38" s="5"/>
      <c r="C38" s="5"/>
      <c r="D38" s="17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5.75" customHeight="1">
      <c r="A39" s="5"/>
      <c r="B39" s="5"/>
      <c r="C39" s="5"/>
      <c r="D39" s="17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5.75" customHeight="1">
      <c r="A40" s="5"/>
      <c r="B40" s="5"/>
      <c r="C40" s="5"/>
      <c r="D40" s="17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5.75" customHeight="1">
      <c r="A41" s="5"/>
      <c r="B41" s="5"/>
      <c r="C41" s="5"/>
      <c r="D41" s="17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5.75" customHeight="1">
      <c r="A42" s="5"/>
      <c r="B42" s="5"/>
      <c r="C42" s="5"/>
      <c r="D42" s="17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5.75" customHeight="1">
      <c r="A43" s="5"/>
      <c r="B43" s="5"/>
      <c r="C43" s="5"/>
      <c r="D43" s="17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5.75" customHeight="1">
      <c r="A44" s="5"/>
      <c r="B44" s="5"/>
      <c r="C44" s="5"/>
      <c r="D44" s="17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5.75" customHeight="1">
      <c r="A45" s="5"/>
      <c r="B45" s="5"/>
      <c r="C45" s="5"/>
      <c r="D45" s="17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5.75" customHeight="1">
      <c r="A46" s="5"/>
      <c r="B46" s="5"/>
      <c r="C46" s="5"/>
      <c r="D46" s="17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5.75" customHeight="1">
      <c r="A47" s="5"/>
      <c r="B47" s="5"/>
      <c r="C47" s="5"/>
      <c r="D47" s="17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5.75" customHeight="1">
      <c r="A48" s="5"/>
      <c r="B48" s="5"/>
      <c r="C48" s="5"/>
      <c r="D48" s="1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5.75" customHeight="1">
      <c r="A49" s="5"/>
      <c r="B49" s="5"/>
      <c r="C49" s="5"/>
      <c r="D49" s="17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5.75" customHeight="1">
      <c r="A50" s="5"/>
      <c r="B50" s="5"/>
      <c r="C50" s="5"/>
      <c r="D50" s="17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5.75" customHeight="1">
      <c r="A51" s="5"/>
      <c r="B51" s="5"/>
      <c r="C51" s="5"/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5.75" customHeight="1">
      <c r="A52" s="5"/>
      <c r="B52" s="5"/>
      <c r="C52" s="5"/>
      <c r="D52" s="17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5.75" customHeight="1">
      <c r="A53" s="5"/>
      <c r="B53" s="5"/>
      <c r="C53" s="5"/>
      <c r="D53" s="17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5.75" customHeight="1">
      <c r="A54" s="5"/>
      <c r="B54" s="5"/>
      <c r="C54" s="5"/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5.75" customHeight="1">
      <c r="A55" s="5"/>
      <c r="B55" s="5"/>
      <c r="C55" s="5"/>
      <c r="D55" s="17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5.75" customHeight="1">
      <c r="A56" s="5"/>
      <c r="B56" s="5"/>
      <c r="C56" s="5"/>
      <c r="D56" s="17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5.75" customHeight="1">
      <c r="A57" s="5"/>
      <c r="B57" s="5"/>
      <c r="C57" s="5"/>
      <c r="D57" s="1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5.75" customHeight="1">
      <c r="A58" s="5"/>
      <c r="B58" s="5"/>
      <c r="C58" s="5"/>
      <c r="D58" s="17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5.75" customHeight="1">
      <c r="A59" s="5"/>
      <c r="B59" s="5"/>
      <c r="C59" s="5"/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5.75" customHeight="1">
      <c r="A60" s="5"/>
      <c r="B60" s="5"/>
      <c r="C60" s="5"/>
      <c r="D60" s="17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5.75" customHeight="1">
      <c r="A61" s="5"/>
      <c r="B61" s="5"/>
      <c r="C61" s="5"/>
      <c r="D61" s="17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5.75" customHeight="1">
      <c r="A62" s="5"/>
      <c r="B62" s="5"/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5.75" customHeight="1">
      <c r="A63" s="5"/>
      <c r="B63" s="5"/>
      <c r="C63" s="5"/>
      <c r="D63" s="17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5.75" customHeight="1">
      <c r="A64" s="5"/>
      <c r="B64" s="5"/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5.75" customHeight="1">
      <c r="A65" s="5"/>
      <c r="B65" s="5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5.75" customHeight="1">
      <c r="A66" s="5"/>
      <c r="B66" s="5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5.75" customHeight="1">
      <c r="A67" s="5"/>
      <c r="B67" s="5"/>
      <c r="C67" s="5"/>
      <c r="D67" s="17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5.75" customHeight="1">
      <c r="A68" s="5"/>
      <c r="B68" s="5"/>
      <c r="C68" s="5"/>
      <c r="D68" s="17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5.75" customHeight="1">
      <c r="A69" s="5"/>
      <c r="B69" s="5"/>
      <c r="C69" s="5"/>
      <c r="D69" s="17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5.75" customHeight="1">
      <c r="A70" s="5"/>
      <c r="B70" s="5"/>
      <c r="C70" s="5"/>
      <c r="D70" s="17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5.75" customHeight="1">
      <c r="A71" s="5"/>
      <c r="B71" s="5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5.75" customHeight="1">
      <c r="A72" s="5"/>
      <c r="B72" s="5"/>
      <c r="C72" s="5"/>
      <c r="D72" s="17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5.75" customHeight="1">
      <c r="A73" s="5"/>
      <c r="B73" s="5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5.75" customHeight="1">
      <c r="A74" s="5"/>
      <c r="B74" s="5"/>
      <c r="C74" s="5"/>
      <c r="D74" s="17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5.75" customHeight="1">
      <c r="A75" s="5"/>
      <c r="B75" s="5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5.75" customHeight="1">
      <c r="A76" s="5"/>
      <c r="B76" s="5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5.75" customHeight="1">
      <c r="A77" s="5"/>
      <c r="B77" s="5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5.75" customHeight="1">
      <c r="A78" s="5"/>
      <c r="B78" s="5"/>
      <c r="C78" s="5"/>
      <c r="D78" s="17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5.75" customHeight="1">
      <c r="A79" s="5"/>
      <c r="B79" s="5"/>
      <c r="C79" s="5"/>
      <c r="D79" s="17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5.75" customHeight="1">
      <c r="A80" s="5"/>
      <c r="B80" s="5"/>
      <c r="C80" s="5"/>
      <c r="D80" s="17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5.75" customHeight="1">
      <c r="A81" s="5"/>
      <c r="B81" s="5"/>
      <c r="C81" s="5"/>
      <c r="D81" s="17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5.75" customHeight="1">
      <c r="A82" s="5"/>
      <c r="B82" s="5"/>
      <c r="C82" s="5"/>
      <c r="D82" s="17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5.75" customHeight="1">
      <c r="A83" s="5"/>
      <c r="B83" s="5"/>
      <c r="C83" s="5"/>
      <c r="D83" s="17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5.75" customHeight="1">
      <c r="A84" s="5"/>
      <c r="B84" s="5"/>
      <c r="C84" s="5"/>
      <c r="D84" s="17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5.75" customHeight="1">
      <c r="A85" s="5"/>
      <c r="B85" s="5"/>
      <c r="C85" s="5"/>
      <c r="D85" s="17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5.75" customHeight="1">
      <c r="A86" s="5"/>
      <c r="B86" s="5"/>
      <c r="C86" s="5"/>
      <c r="D86" s="17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5.75" customHeight="1">
      <c r="A87" s="5"/>
      <c r="B87" s="5"/>
      <c r="C87" s="5"/>
      <c r="D87" s="17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5.75" customHeight="1">
      <c r="A88" s="5"/>
      <c r="B88" s="5"/>
      <c r="C88" s="5"/>
      <c r="D88" s="17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5.75" customHeight="1">
      <c r="A89" s="5"/>
      <c r="B89" s="5"/>
      <c r="C89" s="5"/>
      <c r="D89" s="17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5.75" customHeight="1">
      <c r="A90" s="5"/>
      <c r="B90" s="5"/>
      <c r="C90" s="5"/>
      <c r="D90" s="17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5.75" customHeight="1">
      <c r="A91" s="5"/>
      <c r="B91" s="5"/>
      <c r="C91" s="5"/>
      <c r="D91" s="17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5.75" customHeight="1">
      <c r="A92" s="5"/>
      <c r="B92" s="5"/>
      <c r="C92" s="5"/>
      <c r="D92" s="17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5.75" customHeight="1">
      <c r="A93" s="5"/>
      <c r="B93" s="5"/>
      <c r="C93" s="5"/>
      <c r="D93" s="17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5.75" customHeight="1">
      <c r="A94" s="5"/>
      <c r="B94" s="5"/>
      <c r="C94" s="5"/>
      <c r="D94" s="17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5.75" customHeight="1">
      <c r="A95" s="5"/>
      <c r="B95" s="5"/>
      <c r="C95" s="5"/>
      <c r="D95" s="17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5.75" customHeight="1">
      <c r="A96" s="5"/>
      <c r="B96" s="5"/>
      <c r="C96" s="5"/>
      <c r="D96" s="17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5.75" customHeight="1">
      <c r="A97" s="5"/>
      <c r="B97" s="5"/>
      <c r="C97" s="5"/>
      <c r="D97" s="17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5.75" customHeight="1">
      <c r="A98" s="5"/>
      <c r="B98" s="5"/>
      <c r="C98" s="5"/>
      <c r="D98" s="17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5.75" customHeight="1">
      <c r="A99" s="5"/>
      <c r="B99" s="5"/>
      <c r="C99" s="5"/>
      <c r="D99" s="17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5.75" customHeight="1">
      <c r="A100" s="5"/>
      <c r="B100" s="5"/>
      <c r="C100" s="5"/>
      <c r="D100" s="17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5.75" customHeight="1">
      <c r="A101" s="5"/>
      <c r="B101" s="5"/>
      <c r="C101" s="5"/>
      <c r="D101" s="17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5.75" customHeight="1">
      <c r="A102" s="5"/>
      <c r="B102" s="5"/>
      <c r="C102" s="5"/>
      <c r="D102" s="17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5.75" customHeight="1">
      <c r="A103" s="5"/>
      <c r="B103" s="5"/>
      <c r="C103" s="5"/>
      <c r="D103" s="17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5.75" customHeight="1">
      <c r="A104" s="5"/>
      <c r="B104" s="5"/>
      <c r="C104" s="5"/>
      <c r="D104" s="17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5.75" customHeight="1">
      <c r="A105" s="5"/>
      <c r="B105" s="5"/>
      <c r="C105" s="5"/>
      <c r="D105" s="17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5.75" customHeight="1">
      <c r="A106" s="5"/>
      <c r="B106" s="5"/>
      <c r="C106" s="5"/>
      <c r="D106" s="17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5.75" customHeight="1">
      <c r="A107" s="5"/>
      <c r="B107" s="5"/>
      <c r="C107" s="5"/>
      <c r="D107" s="17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5.75" customHeight="1">
      <c r="A108" s="5"/>
      <c r="B108" s="5"/>
      <c r="C108" s="5"/>
      <c r="D108" s="17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5.75" customHeight="1">
      <c r="A109" s="5"/>
      <c r="B109" s="5"/>
      <c r="C109" s="5"/>
      <c r="D109" s="17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5.75" customHeight="1">
      <c r="A110" s="5"/>
      <c r="B110" s="5"/>
      <c r="C110" s="5"/>
      <c r="D110" s="17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5.75" customHeight="1">
      <c r="A111" s="5"/>
      <c r="B111" s="5"/>
      <c r="C111" s="5"/>
      <c r="D111" s="17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5.75" customHeight="1">
      <c r="A112" s="5"/>
      <c r="B112" s="5"/>
      <c r="C112" s="5"/>
      <c r="D112" s="17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5.75" customHeight="1">
      <c r="A113" s="5"/>
      <c r="B113" s="5"/>
      <c r="C113" s="5"/>
      <c r="D113" s="17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5.75" customHeight="1">
      <c r="A114" s="5"/>
      <c r="B114" s="5"/>
      <c r="C114" s="5"/>
      <c r="D114" s="17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5.75" customHeight="1">
      <c r="A115" s="5"/>
      <c r="B115" s="5"/>
      <c r="C115" s="5"/>
      <c r="D115" s="17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5.75" customHeight="1">
      <c r="A116" s="5"/>
      <c r="B116" s="5"/>
      <c r="C116" s="5"/>
      <c r="D116" s="17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5.75" customHeight="1">
      <c r="A117" s="5"/>
      <c r="B117" s="5"/>
      <c r="C117" s="5"/>
      <c r="D117" s="17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5.75" customHeight="1">
      <c r="A118" s="5"/>
      <c r="B118" s="5"/>
      <c r="C118" s="5"/>
      <c r="D118" s="17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5.75" customHeight="1">
      <c r="A119" s="5"/>
      <c r="B119" s="5"/>
      <c r="C119" s="5"/>
      <c r="D119" s="17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5.75" customHeight="1">
      <c r="A120" s="5"/>
      <c r="B120" s="5"/>
      <c r="C120" s="5"/>
      <c r="D120" s="17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5.75" customHeight="1">
      <c r="A121" s="5"/>
      <c r="B121" s="5"/>
      <c r="C121" s="5"/>
      <c r="D121" s="17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5.75" customHeight="1">
      <c r="A122" s="5"/>
      <c r="B122" s="5"/>
      <c r="C122" s="5"/>
      <c r="D122" s="17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5.75" customHeight="1">
      <c r="A123" s="5"/>
      <c r="B123" s="5"/>
      <c r="C123" s="5"/>
      <c r="D123" s="17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5.75" customHeight="1">
      <c r="A124" s="5"/>
      <c r="B124" s="5"/>
      <c r="C124" s="5"/>
      <c r="D124" s="17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5.75" customHeight="1">
      <c r="A125" s="5"/>
      <c r="B125" s="5"/>
      <c r="C125" s="5"/>
      <c r="D125" s="17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5.75" customHeight="1">
      <c r="A126" s="5"/>
      <c r="B126" s="5"/>
      <c r="C126" s="5"/>
      <c r="D126" s="17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5.75" customHeight="1">
      <c r="A127" s="5"/>
      <c r="B127" s="5"/>
      <c r="C127" s="5"/>
      <c r="D127" s="17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15.75" customHeight="1">
      <c r="A128" s="5"/>
      <c r="B128" s="5"/>
      <c r="C128" s="5"/>
      <c r="D128" s="17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5.75" customHeight="1">
      <c r="A129" s="5"/>
      <c r="B129" s="5"/>
      <c r="C129" s="5"/>
      <c r="D129" s="17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15.75" customHeight="1">
      <c r="A130" s="5"/>
      <c r="B130" s="5"/>
      <c r="C130" s="5"/>
      <c r="D130" s="17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5.75" customHeight="1">
      <c r="A131" s="5"/>
      <c r="B131" s="5"/>
      <c r="C131" s="5"/>
      <c r="D131" s="17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5.75" customHeight="1">
      <c r="A132" s="5"/>
      <c r="B132" s="5"/>
      <c r="C132" s="5"/>
      <c r="D132" s="17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5.75" customHeight="1">
      <c r="A133" s="5"/>
      <c r="B133" s="5"/>
      <c r="C133" s="5"/>
      <c r="D133" s="17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5.75" customHeight="1">
      <c r="A134" s="5"/>
      <c r="B134" s="5"/>
      <c r="C134" s="5"/>
      <c r="D134" s="17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15.75" customHeight="1">
      <c r="A135" s="5"/>
      <c r="B135" s="5"/>
      <c r="C135" s="5"/>
      <c r="D135" s="17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15.75" customHeight="1">
      <c r="A136" s="5"/>
      <c r="B136" s="5"/>
      <c r="C136" s="5"/>
      <c r="D136" s="17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5.75" customHeight="1">
      <c r="A137" s="5"/>
      <c r="B137" s="5"/>
      <c r="C137" s="5"/>
      <c r="D137" s="17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15.75" customHeight="1">
      <c r="A138" s="5"/>
      <c r="B138" s="5"/>
      <c r="C138" s="5"/>
      <c r="D138" s="17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15.75" customHeight="1">
      <c r="A139" s="5"/>
      <c r="B139" s="5"/>
      <c r="C139" s="5"/>
      <c r="D139" s="17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5.75" customHeight="1">
      <c r="A140" s="5"/>
      <c r="B140" s="5"/>
      <c r="C140" s="5"/>
      <c r="D140" s="17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5.75" customHeight="1">
      <c r="A141" s="5"/>
      <c r="B141" s="5"/>
      <c r="C141" s="5"/>
      <c r="D141" s="17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15.75" customHeight="1">
      <c r="A142" s="5"/>
      <c r="B142" s="5"/>
      <c r="C142" s="5"/>
      <c r="D142" s="17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5.75" customHeight="1">
      <c r="A143" s="5"/>
      <c r="B143" s="5"/>
      <c r="C143" s="5"/>
      <c r="D143" s="17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15.75" customHeight="1">
      <c r="A144" s="5"/>
      <c r="B144" s="5"/>
      <c r="C144" s="5"/>
      <c r="D144" s="17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5.75" customHeight="1">
      <c r="A145" s="5"/>
      <c r="B145" s="5"/>
      <c r="C145" s="5"/>
      <c r="D145" s="17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15.75" customHeight="1">
      <c r="A146" s="5"/>
      <c r="B146" s="5"/>
      <c r="C146" s="5"/>
      <c r="D146" s="17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5.75" customHeight="1">
      <c r="A147" s="5"/>
      <c r="B147" s="5"/>
      <c r="C147" s="5"/>
      <c r="D147" s="17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5.75" customHeight="1">
      <c r="A148" s="5"/>
      <c r="B148" s="5"/>
      <c r="C148" s="5"/>
      <c r="D148" s="17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5.75" customHeight="1">
      <c r="A149" s="5"/>
      <c r="B149" s="5"/>
      <c r="C149" s="5"/>
      <c r="D149" s="17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5.75" customHeight="1">
      <c r="A150" s="5"/>
      <c r="B150" s="5"/>
      <c r="C150" s="5"/>
      <c r="D150" s="17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5.75" customHeight="1">
      <c r="A151" s="5"/>
      <c r="B151" s="5"/>
      <c r="C151" s="5"/>
      <c r="D151" s="17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5.75" customHeight="1">
      <c r="A152" s="5"/>
      <c r="B152" s="5"/>
      <c r="C152" s="5"/>
      <c r="D152" s="17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5.75" customHeight="1">
      <c r="A153" s="5"/>
      <c r="B153" s="5"/>
      <c r="C153" s="5"/>
      <c r="D153" s="17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5.75" customHeight="1">
      <c r="A154" s="5"/>
      <c r="B154" s="5"/>
      <c r="C154" s="5"/>
      <c r="D154" s="17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5.75" customHeight="1">
      <c r="A155" s="5"/>
      <c r="B155" s="5"/>
      <c r="C155" s="5"/>
      <c r="D155" s="17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5.75" customHeight="1">
      <c r="A156" s="5"/>
      <c r="B156" s="5"/>
      <c r="C156" s="5"/>
      <c r="D156" s="17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5.75" customHeight="1">
      <c r="A157" s="5"/>
      <c r="B157" s="5"/>
      <c r="C157" s="5"/>
      <c r="D157" s="17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5.75" customHeight="1">
      <c r="A158" s="5"/>
      <c r="B158" s="5"/>
      <c r="C158" s="5"/>
      <c r="D158" s="17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5.75" customHeight="1">
      <c r="A159" s="5"/>
      <c r="B159" s="5"/>
      <c r="C159" s="5"/>
      <c r="D159" s="17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5.75" customHeight="1">
      <c r="A160" s="5"/>
      <c r="B160" s="5"/>
      <c r="C160" s="5"/>
      <c r="D160" s="17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5.75" customHeight="1">
      <c r="A161" s="5"/>
      <c r="B161" s="5"/>
      <c r="C161" s="5"/>
      <c r="D161" s="17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5.75" customHeight="1">
      <c r="A162" s="5"/>
      <c r="B162" s="5"/>
      <c r="C162" s="5"/>
      <c r="D162" s="17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5.75" customHeight="1">
      <c r="A163" s="5"/>
      <c r="B163" s="5"/>
      <c r="C163" s="5"/>
      <c r="D163" s="17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5.75" customHeight="1">
      <c r="A164" s="5"/>
      <c r="B164" s="5"/>
      <c r="C164" s="5"/>
      <c r="D164" s="17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5.75" customHeight="1">
      <c r="A165" s="5"/>
      <c r="B165" s="5"/>
      <c r="C165" s="5"/>
      <c r="D165" s="17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5.75" customHeight="1">
      <c r="A166" s="5"/>
      <c r="B166" s="5"/>
      <c r="C166" s="5"/>
      <c r="D166" s="17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5.75" customHeight="1">
      <c r="A167" s="5"/>
      <c r="B167" s="5"/>
      <c r="C167" s="5"/>
      <c r="D167" s="17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5.75" customHeight="1">
      <c r="A168" s="5"/>
      <c r="B168" s="5"/>
      <c r="C168" s="5"/>
      <c r="D168" s="17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5.75" customHeight="1">
      <c r="A169" s="5"/>
      <c r="B169" s="5"/>
      <c r="C169" s="5"/>
      <c r="D169" s="17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5.75" customHeight="1">
      <c r="A170" s="5"/>
      <c r="B170" s="5"/>
      <c r="C170" s="5"/>
      <c r="D170" s="17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15.75" customHeight="1">
      <c r="A171" s="5"/>
      <c r="B171" s="5"/>
      <c r="C171" s="5"/>
      <c r="D171" s="17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15.75" customHeight="1">
      <c r="A172" s="5"/>
      <c r="B172" s="5"/>
      <c r="C172" s="5"/>
      <c r="D172" s="17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5.75" customHeight="1">
      <c r="A173" s="5"/>
      <c r="B173" s="5"/>
      <c r="C173" s="5"/>
      <c r="D173" s="17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5.75" customHeight="1">
      <c r="A174" s="5"/>
      <c r="B174" s="5"/>
      <c r="C174" s="5"/>
      <c r="D174" s="17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5.75" customHeight="1">
      <c r="A175" s="5"/>
      <c r="B175" s="5"/>
      <c r="C175" s="5"/>
      <c r="D175" s="17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5.75" customHeight="1">
      <c r="A176" s="5"/>
      <c r="B176" s="5"/>
      <c r="C176" s="5"/>
      <c r="D176" s="17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5.75" customHeight="1">
      <c r="A177" s="5"/>
      <c r="B177" s="5"/>
      <c r="C177" s="5"/>
      <c r="D177" s="17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5.75" customHeight="1">
      <c r="A178" s="5"/>
      <c r="B178" s="5"/>
      <c r="C178" s="5"/>
      <c r="D178" s="17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5.75" customHeight="1">
      <c r="A179" s="5"/>
      <c r="B179" s="5"/>
      <c r="C179" s="5"/>
      <c r="D179" s="17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5.75" customHeight="1">
      <c r="A180" s="5"/>
      <c r="B180" s="5"/>
      <c r="C180" s="5"/>
      <c r="D180" s="17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5.75" customHeight="1">
      <c r="A181" s="5"/>
      <c r="B181" s="5"/>
      <c r="C181" s="5"/>
      <c r="D181" s="17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5.75" customHeight="1">
      <c r="A182" s="5"/>
      <c r="B182" s="5"/>
      <c r="C182" s="5"/>
      <c r="D182" s="17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5.75" customHeight="1">
      <c r="A183" s="5"/>
      <c r="B183" s="5"/>
      <c r="C183" s="5"/>
      <c r="D183" s="17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15.75" customHeight="1">
      <c r="A184" s="5"/>
      <c r="B184" s="5"/>
      <c r="C184" s="5"/>
      <c r="D184" s="17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15.75" customHeight="1">
      <c r="A185" s="5"/>
      <c r="B185" s="5"/>
      <c r="C185" s="5"/>
      <c r="D185" s="17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15.75" customHeight="1">
      <c r="A186" s="5"/>
      <c r="B186" s="5"/>
      <c r="C186" s="5"/>
      <c r="D186" s="17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5.75" customHeight="1">
      <c r="A187" s="5"/>
      <c r="B187" s="5"/>
      <c r="C187" s="5"/>
      <c r="D187" s="17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15.75" customHeight="1">
      <c r="A188" s="5"/>
      <c r="B188" s="5"/>
      <c r="C188" s="5"/>
      <c r="D188" s="17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15.75" customHeight="1">
      <c r="A189" s="5"/>
      <c r="B189" s="5"/>
      <c r="C189" s="5"/>
      <c r="D189" s="17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15.75" customHeight="1">
      <c r="A190" s="5"/>
      <c r="B190" s="5"/>
      <c r="C190" s="5"/>
      <c r="D190" s="17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15.75" customHeight="1">
      <c r="A191" s="5"/>
      <c r="B191" s="5"/>
      <c r="C191" s="5"/>
      <c r="D191" s="17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15.75" customHeight="1">
      <c r="A192" s="5"/>
      <c r="B192" s="5"/>
      <c r="C192" s="5"/>
      <c r="D192" s="17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5.75" customHeight="1">
      <c r="A193" s="5"/>
      <c r="B193" s="5"/>
      <c r="C193" s="5"/>
      <c r="D193" s="17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15.75" customHeight="1">
      <c r="A194" s="5"/>
      <c r="B194" s="5"/>
      <c r="C194" s="5"/>
      <c r="D194" s="17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15.75" customHeight="1">
      <c r="A195" s="5"/>
      <c r="B195" s="5"/>
      <c r="C195" s="5"/>
      <c r="D195" s="17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5.75" customHeight="1">
      <c r="A196" s="5"/>
      <c r="B196" s="5"/>
      <c r="C196" s="5"/>
      <c r="D196" s="17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15.75" customHeight="1">
      <c r="A197" s="5"/>
      <c r="B197" s="5"/>
      <c r="C197" s="5"/>
      <c r="D197" s="17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5.75" customHeight="1">
      <c r="A198" s="5"/>
      <c r="B198" s="5"/>
      <c r="C198" s="5"/>
      <c r="D198" s="17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15.75" customHeight="1">
      <c r="A199" s="5"/>
      <c r="B199" s="5"/>
      <c r="C199" s="5"/>
      <c r="D199" s="17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15.75" customHeight="1">
      <c r="A200" s="5"/>
      <c r="B200" s="5"/>
      <c r="C200" s="5"/>
      <c r="D200" s="17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5.75" customHeight="1">
      <c r="A201" s="5"/>
      <c r="B201" s="5"/>
      <c r="C201" s="5"/>
      <c r="D201" s="17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15.75" customHeight="1">
      <c r="A202" s="5"/>
      <c r="B202" s="5"/>
      <c r="C202" s="5"/>
      <c r="D202" s="17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5.75" customHeight="1">
      <c r="A203" s="5"/>
      <c r="B203" s="5"/>
      <c r="C203" s="5"/>
      <c r="D203" s="17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5.75" customHeight="1">
      <c r="A204" s="5"/>
      <c r="B204" s="5"/>
      <c r="C204" s="5"/>
      <c r="D204" s="17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5.75" customHeight="1">
      <c r="A205" s="5"/>
      <c r="B205" s="5"/>
      <c r="C205" s="5"/>
      <c r="D205" s="17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5.75" customHeight="1">
      <c r="A206" s="5"/>
      <c r="B206" s="5"/>
      <c r="C206" s="5"/>
      <c r="D206" s="17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5.75" customHeight="1">
      <c r="A207" s="5"/>
      <c r="B207" s="5"/>
      <c r="C207" s="5"/>
      <c r="D207" s="17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5.75" customHeight="1">
      <c r="A208" s="5"/>
      <c r="B208" s="5"/>
      <c r="C208" s="5"/>
      <c r="D208" s="17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5.75" customHeight="1">
      <c r="A209" s="5"/>
      <c r="B209" s="5"/>
      <c r="C209" s="5"/>
      <c r="D209" s="17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5.75" customHeight="1">
      <c r="A210" s="5"/>
      <c r="B210" s="5"/>
      <c r="C210" s="5"/>
      <c r="D210" s="17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5.75" customHeight="1">
      <c r="A211" s="5"/>
      <c r="B211" s="5"/>
      <c r="C211" s="5"/>
      <c r="D211" s="17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5.75" customHeight="1">
      <c r="A212" s="5"/>
      <c r="B212" s="5"/>
      <c r="C212" s="5"/>
      <c r="D212" s="17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5.75" customHeight="1">
      <c r="A213" s="5"/>
      <c r="B213" s="5"/>
      <c r="C213" s="5"/>
      <c r="D213" s="17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5.75" customHeight="1">
      <c r="A214" s="5"/>
      <c r="B214" s="5"/>
      <c r="C214" s="5"/>
      <c r="D214" s="17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5.75" customHeight="1">
      <c r="A215" s="5"/>
      <c r="B215" s="5"/>
      <c r="C215" s="5"/>
      <c r="D215" s="17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5.75" customHeight="1">
      <c r="A216" s="5"/>
      <c r="B216" s="5"/>
      <c r="C216" s="5"/>
      <c r="D216" s="17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5.75" customHeight="1">
      <c r="A217" s="5"/>
      <c r="B217" s="5"/>
      <c r="C217" s="5"/>
      <c r="D217" s="17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5.75" customHeight="1">
      <c r="A218" s="5"/>
      <c r="B218" s="5"/>
      <c r="C218" s="5"/>
      <c r="D218" s="17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5.75" customHeight="1">
      <c r="A219" s="5"/>
      <c r="B219" s="5"/>
      <c r="C219" s="5"/>
      <c r="D219" s="17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15.75" customHeight="1">
      <c r="A220" s="5"/>
      <c r="B220" s="5"/>
      <c r="C220" s="5"/>
      <c r="D220" s="17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15.75" customHeight="1">
      <c r="A221" s="5"/>
      <c r="B221" s="5"/>
      <c r="C221" s="5"/>
      <c r="D221" s="17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15.75" customHeight="1">
      <c r="A222" s="5"/>
      <c r="B222" s="5"/>
      <c r="C222" s="5"/>
      <c r="D222" s="17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15.75" customHeight="1">
      <c r="A223" s="5"/>
      <c r="B223" s="5"/>
      <c r="C223" s="5"/>
      <c r="D223" s="17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15.75" customHeight="1">
      <c r="A224" s="5"/>
      <c r="B224" s="5"/>
      <c r="C224" s="5"/>
      <c r="D224" s="17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15.75" customHeight="1">
      <c r="A225" s="5"/>
      <c r="B225" s="5"/>
      <c r="C225" s="5"/>
      <c r="D225" s="17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15.75" customHeight="1">
      <c r="A226" s="5"/>
      <c r="B226" s="5"/>
      <c r="C226" s="5"/>
      <c r="D226" s="17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15.75" customHeight="1">
      <c r="A227" s="5"/>
      <c r="B227" s="5"/>
      <c r="C227" s="5"/>
      <c r="D227" s="17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15.75" customHeight="1">
      <c r="A228" s="5"/>
      <c r="B228" s="5"/>
      <c r="C228" s="5"/>
      <c r="D228" s="17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15.75" customHeight="1">
      <c r="A229" s="5"/>
      <c r="B229" s="5"/>
      <c r="C229" s="5"/>
      <c r="D229" s="17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15.75" customHeight="1">
      <c r="A230" s="5"/>
      <c r="B230" s="5"/>
      <c r="C230" s="5"/>
      <c r="D230" s="17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15.75" customHeight="1">
      <c r="A231" s="5"/>
      <c r="B231" s="5"/>
      <c r="C231" s="5"/>
      <c r="D231" s="17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15.75" customHeight="1">
      <c r="A232" s="5"/>
      <c r="B232" s="5"/>
      <c r="C232" s="5"/>
      <c r="D232" s="17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15.75" customHeight="1">
      <c r="A233" s="5"/>
      <c r="B233" s="5"/>
      <c r="C233" s="5"/>
      <c r="D233" s="17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15.75" customHeight="1">
      <c r="A234" s="5"/>
      <c r="B234" s="5"/>
      <c r="C234" s="5"/>
      <c r="D234" s="17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15.75" customHeight="1">
      <c r="A235" s="5"/>
      <c r="B235" s="5"/>
      <c r="C235" s="5"/>
      <c r="D235" s="17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15.75" customHeight="1">
      <c r="A236" s="5"/>
      <c r="B236" s="5"/>
      <c r="C236" s="5"/>
      <c r="D236" s="17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15.75" customHeight="1">
      <c r="A237" s="5"/>
      <c r="B237" s="5"/>
      <c r="C237" s="5"/>
      <c r="D237" s="17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15.75" customHeight="1">
      <c r="A238" s="5"/>
      <c r="B238" s="5"/>
      <c r="C238" s="5"/>
      <c r="D238" s="17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15.75" customHeight="1">
      <c r="A239" s="5"/>
      <c r="B239" s="5"/>
      <c r="C239" s="5"/>
      <c r="D239" s="17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15.75" customHeight="1">
      <c r="A240" s="5"/>
      <c r="B240" s="5"/>
      <c r="C240" s="5"/>
      <c r="D240" s="17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15.75" customHeight="1">
      <c r="A241" s="5"/>
      <c r="B241" s="5"/>
      <c r="C241" s="5"/>
      <c r="D241" s="17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15.75" customHeight="1">
      <c r="A242" s="5"/>
      <c r="B242" s="5"/>
      <c r="C242" s="5"/>
      <c r="D242" s="17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15.75" customHeight="1">
      <c r="A243" s="5"/>
      <c r="B243" s="5"/>
      <c r="C243" s="5"/>
      <c r="D243" s="17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15.75" customHeight="1">
      <c r="A244" s="5"/>
      <c r="B244" s="5"/>
      <c r="C244" s="5"/>
      <c r="D244" s="17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15.75" customHeight="1">
      <c r="A245" s="5"/>
      <c r="B245" s="5"/>
      <c r="C245" s="5"/>
      <c r="D245" s="17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15.75" customHeight="1">
      <c r="A246" s="5"/>
      <c r="B246" s="5"/>
      <c r="C246" s="5"/>
      <c r="D246" s="17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15.75" customHeight="1">
      <c r="A247" s="5"/>
      <c r="B247" s="5"/>
      <c r="C247" s="5"/>
      <c r="D247" s="17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15.75" customHeight="1">
      <c r="A248" s="5"/>
      <c r="B248" s="5"/>
      <c r="C248" s="5"/>
      <c r="D248" s="17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15.75" customHeight="1">
      <c r="A249" s="5"/>
      <c r="B249" s="5"/>
      <c r="C249" s="5"/>
      <c r="D249" s="17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15.75" customHeight="1">
      <c r="A250" s="5"/>
      <c r="B250" s="5"/>
      <c r="C250" s="5"/>
      <c r="D250" s="17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15.75" customHeight="1">
      <c r="A251" s="5"/>
      <c r="B251" s="5"/>
      <c r="C251" s="5"/>
      <c r="D251" s="17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15.75" customHeight="1">
      <c r="A252" s="5"/>
      <c r="B252" s="5"/>
      <c r="C252" s="5"/>
      <c r="D252" s="17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15.75" customHeight="1">
      <c r="A253" s="5"/>
      <c r="B253" s="5"/>
      <c r="C253" s="5"/>
      <c r="D253" s="17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15.75" customHeight="1">
      <c r="A254" s="5"/>
      <c r="B254" s="5"/>
      <c r="C254" s="5"/>
      <c r="D254" s="17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15.75" customHeight="1">
      <c r="A255" s="5"/>
      <c r="B255" s="5"/>
      <c r="C255" s="5"/>
      <c r="D255" s="17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15.75" customHeight="1">
      <c r="A256" s="5"/>
      <c r="B256" s="5"/>
      <c r="C256" s="5"/>
      <c r="D256" s="17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15.75" customHeight="1">
      <c r="A257" s="5"/>
      <c r="B257" s="5"/>
      <c r="C257" s="5"/>
      <c r="D257" s="17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15.75" customHeight="1">
      <c r="A258" s="5"/>
      <c r="B258" s="5"/>
      <c r="C258" s="5"/>
      <c r="D258" s="17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5.75" customHeight="1">
      <c r="A259" s="5"/>
      <c r="B259" s="5"/>
      <c r="C259" s="5"/>
      <c r="D259" s="17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5.75" customHeight="1">
      <c r="A260" s="5"/>
      <c r="B260" s="5"/>
      <c r="C260" s="5"/>
      <c r="D260" s="17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5.75" customHeight="1">
      <c r="A261" s="5"/>
      <c r="B261" s="5"/>
      <c r="C261" s="5"/>
      <c r="D261" s="17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5.75" customHeight="1">
      <c r="A262" s="5"/>
      <c r="B262" s="5"/>
      <c r="C262" s="5"/>
      <c r="D262" s="17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5.75" customHeight="1">
      <c r="A263" s="5"/>
      <c r="B263" s="5"/>
      <c r="C263" s="5"/>
      <c r="D263" s="17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15.75" customHeight="1">
      <c r="A264" s="5"/>
      <c r="B264" s="5"/>
      <c r="C264" s="5"/>
      <c r="D264" s="17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5.75" customHeight="1">
      <c r="A265" s="5"/>
      <c r="B265" s="5"/>
      <c r="C265" s="5"/>
      <c r="D265" s="17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5.75" customHeight="1">
      <c r="A266" s="5"/>
      <c r="B266" s="5"/>
      <c r="C266" s="5"/>
      <c r="D266" s="17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5.75" customHeight="1">
      <c r="A267" s="5"/>
      <c r="B267" s="5"/>
      <c r="C267" s="5"/>
      <c r="D267" s="17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5.75" customHeight="1">
      <c r="A268" s="5"/>
      <c r="B268" s="5"/>
      <c r="C268" s="5"/>
      <c r="D268" s="17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15.75" customHeight="1">
      <c r="A269" s="5"/>
      <c r="B269" s="5"/>
      <c r="C269" s="5"/>
      <c r="D269" s="17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15.75" customHeight="1">
      <c r="A270" s="5"/>
      <c r="B270" s="5"/>
      <c r="C270" s="5"/>
      <c r="D270" s="17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15.75" customHeight="1">
      <c r="A271" s="5"/>
      <c r="B271" s="5"/>
      <c r="C271" s="5"/>
      <c r="D271" s="17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15.75" customHeight="1">
      <c r="A272" s="5"/>
      <c r="B272" s="5"/>
      <c r="C272" s="5"/>
      <c r="D272" s="17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15.75" customHeight="1">
      <c r="A273" s="5"/>
      <c r="B273" s="5"/>
      <c r="C273" s="5"/>
      <c r="D273" s="17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15.75" customHeight="1">
      <c r="A274" s="5"/>
      <c r="B274" s="5"/>
      <c r="C274" s="5"/>
      <c r="D274" s="17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15.75" customHeight="1">
      <c r="A275" s="5"/>
      <c r="B275" s="5"/>
      <c r="C275" s="5"/>
      <c r="D275" s="17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15.75" customHeight="1">
      <c r="A276" s="5"/>
      <c r="B276" s="5"/>
      <c r="C276" s="5"/>
      <c r="D276" s="17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15.75" customHeight="1">
      <c r="A277" s="5"/>
      <c r="B277" s="5"/>
      <c r="C277" s="5"/>
      <c r="D277" s="17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15.75" customHeight="1">
      <c r="A278" s="5"/>
      <c r="B278" s="5"/>
      <c r="C278" s="5"/>
      <c r="D278" s="17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15.75" customHeight="1">
      <c r="A279" s="5"/>
      <c r="B279" s="5"/>
      <c r="C279" s="5"/>
      <c r="D279" s="17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15.75" customHeight="1">
      <c r="A280" s="5"/>
      <c r="B280" s="5"/>
      <c r="C280" s="5"/>
      <c r="D280" s="17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15.75" customHeight="1">
      <c r="A281" s="5"/>
      <c r="B281" s="5"/>
      <c r="C281" s="5"/>
      <c r="D281" s="17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15.75" customHeight="1">
      <c r="A282" s="5"/>
      <c r="B282" s="5"/>
      <c r="C282" s="5"/>
      <c r="D282" s="17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15.75" customHeight="1">
      <c r="A283" s="5"/>
      <c r="B283" s="5"/>
      <c r="C283" s="5"/>
      <c r="D283" s="17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15.75" customHeight="1">
      <c r="A284" s="5"/>
      <c r="B284" s="5"/>
      <c r="C284" s="5"/>
      <c r="D284" s="17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15.75" customHeight="1">
      <c r="A285" s="5"/>
      <c r="B285" s="5"/>
      <c r="C285" s="5"/>
      <c r="D285" s="17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15.75" customHeight="1">
      <c r="A286" s="5"/>
      <c r="B286" s="5"/>
      <c r="C286" s="5"/>
      <c r="D286" s="17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15.75" customHeight="1">
      <c r="A287" s="5"/>
      <c r="B287" s="5"/>
      <c r="C287" s="5"/>
      <c r="D287" s="17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15.75" customHeight="1">
      <c r="A288" s="5"/>
      <c r="B288" s="5"/>
      <c r="C288" s="5"/>
      <c r="D288" s="17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15.75" customHeight="1">
      <c r="A289" s="5"/>
      <c r="B289" s="5"/>
      <c r="C289" s="5"/>
      <c r="D289" s="17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15.75" customHeight="1">
      <c r="A290" s="5"/>
      <c r="B290" s="5"/>
      <c r="C290" s="5"/>
      <c r="D290" s="17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15.75" customHeight="1">
      <c r="A291" s="5"/>
      <c r="B291" s="5"/>
      <c r="C291" s="5"/>
      <c r="D291" s="17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15.75" customHeight="1">
      <c r="A292" s="5"/>
      <c r="B292" s="5"/>
      <c r="C292" s="5"/>
      <c r="D292" s="17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15.75" customHeight="1">
      <c r="A293" s="5"/>
      <c r="B293" s="5"/>
      <c r="C293" s="5"/>
      <c r="D293" s="17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15.75" customHeight="1">
      <c r="A294" s="5"/>
      <c r="B294" s="5"/>
      <c r="C294" s="5"/>
      <c r="D294" s="17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15.75" customHeight="1">
      <c r="A295" s="5"/>
      <c r="B295" s="5"/>
      <c r="C295" s="5"/>
      <c r="D295" s="17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15.75" customHeight="1">
      <c r="A296" s="5"/>
      <c r="B296" s="5"/>
      <c r="C296" s="5"/>
      <c r="D296" s="17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15.75" customHeight="1">
      <c r="A297" s="5"/>
      <c r="B297" s="5"/>
      <c r="C297" s="5"/>
      <c r="D297" s="17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15.75" customHeight="1">
      <c r="A298" s="5"/>
      <c r="B298" s="5"/>
      <c r="C298" s="5"/>
      <c r="D298" s="17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15.75" customHeight="1">
      <c r="A299" s="5"/>
      <c r="B299" s="5"/>
      <c r="C299" s="5"/>
      <c r="D299" s="17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15.75" customHeight="1">
      <c r="A300" s="5"/>
      <c r="B300" s="5"/>
      <c r="C300" s="5"/>
      <c r="D300" s="17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15.75" customHeight="1">
      <c r="A301" s="5"/>
      <c r="B301" s="5"/>
      <c r="C301" s="5"/>
      <c r="D301" s="17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15.75" customHeight="1">
      <c r="A302" s="5"/>
      <c r="B302" s="5"/>
      <c r="C302" s="5"/>
      <c r="D302" s="17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15.75" customHeight="1">
      <c r="A303" s="5"/>
      <c r="B303" s="5"/>
      <c r="C303" s="5"/>
      <c r="D303" s="17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15.75" customHeight="1">
      <c r="A304" s="5"/>
      <c r="B304" s="5"/>
      <c r="C304" s="5"/>
      <c r="D304" s="17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15.75" customHeight="1">
      <c r="A305" s="5"/>
      <c r="B305" s="5"/>
      <c r="C305" s="5"/>
      <c r="D305" s="17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15.75" customHeight="1">
      <c r="A306" s="5"/>
      <c r="B306" s="5"/>
      <c r="C306" s="5"/>
      <c r="D306" s="17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15.75" customHeight="1">
      <c r="A307" s="5"/>
      <c r="B307" s="5"/>
      <c r="C307" s="5"/>
      <c r="D307" s="17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5.75" customHeight="1">
      <c r="A308" s="5"/>
      <c r="B308" s="5"/>
      <c r="C308" s="5"/>
      <c r="D308" s="17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15.75" customHeight="1">
      <c r="A309" s="5"/>
      <c r="B309" s="5"/>
      <c r="C309" s="5"/>
      <c r="D309" s="17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5.75" customHeight="1">
      <c r="A310" s="5"/>
      <c r="B310" s="5"/>
      <c r="C310" s="5"/>
      <c r="D310" s="17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5.75" customHeight="1">
      <c r="A311" s="5"/>
      <c r="B311" s="5"/>
      <c r="C311" s="5"/>
      <c r="D311" s="17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5.75" customHeight="1">
      <c r="A312" s="5"/>
      <c r="B312" s="5"/>
      <c r="C312" s="5"/>
      <c r="D312" s="17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5.75" customHeight="1">
      <c r="A313" s="5"/>
      <c r="B313" s="5"/>
      <c r="C313" s="5"/>
      <c r="D313" s="17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5.75" customHeight="1">
      <c r="A314" s="5"/>
      <c r="B314" s="5"/>
      <c r="C314" s="5"/>
      <c r="D314" s="17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15.75" customHeight="1">
      <c r="A315" s="5"/>
      <c r="B315" s="5"/>
      <c r="C315" s="5"/>
      <c r="D315" s="17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15.75" customHeight="1">
      <c r="A316" s="5"/>
      <c r="B316" s="5"/>
      <c r="C316" s="5"/>
      <c r="D316" s="17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5.75" customHeight="1">
      <c r="A317" s="5"/>
      <c r="B317" s="5"/>
      <c r="C317" s="5"/>
      <c r="D317" s="17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5.75" customHeight="1">
      <c r="A318" s="5"/>
      <c r="B318" s="5"/>
      <c r="C318" s="5"/>
      <c r="D318" s="17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5.75" customHeight="1">
      <c r="A319" s="5"/>
      <c r="B319" s="5"/>
      <c r="C319" s="5"/>
      <c r="D319" s="17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5.75" customHeight="1">
      <c r="A320" s="5"/>
      <c r="B320" s="5"/>
      <c r="C320" s="5"/>
      <c r="D320" s="17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5.75" customHeight="1">
      <c r="A321" s="5"/>
      <c r="B321" s="5"/>
      <c r="C321" s="5"/>
      <c r="D321" s="17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15.75" customHeight="1">
      <c r="A322" s="5"/>
      <c r="B322" s="5"/>
      <c r="C322" s="5"/>
      <c r="D322" s="17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5.75" customHeight="1">
      <c r="A323" s="5"/>
      <c r="B323" s="5"/>
      <c r="C323" s="5"/>
      <c r="D323" s="17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15.75" customHeight="1">
      <c r="A324" s="5"/>
      <c r="B324" s="5"/>
      <c r="C324" s="5"/>
      <c r="D324" s="17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15.75" customHeight="1">
      <c r="A325" s="5"/>
      <c r="B325" s="5"/>
      <c r="C325" s="5"/>
      <c r="D325" s="17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15.75" customHeight="1">
      <c r="A326" s="5"/>
      <c r="B326" s="5"/>
      <c r="C326" s="5"/>
      <c r="D326" s="17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15.75" customHeight="1">
      <c r="A327" s="5"/>
      <c r="B327" s="5"/>
      <c r="C327" s="5"/>
      <c r="D327" s="17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15.75" customHeight="1">
      <c r="A328" s="5"/>
      <c r="B328" s="5"/>
      <c r="C328" s="5"/>
      <c r="D328" s="17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15.75" customHeight="1">
      <c r="A329" s="5"/>
      <c r="B329" s="5"/>
      <c r="C329" s="5"/>
      <c r="D329" s="17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15.75" customHeight="1">
      <c r="A330" s="5"/>
      <c r="B330" s="5"/>
      <c r="C330" s="5"/>
      <c r="D330" s="17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15.75" customHeight="1">
      <c r="A331" s="5"/>
      <c r="B331" s="5"/>
      <c r="C331" s="5"/>
      <c r="D331" s="17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15.75" customHeight="1">
      <c r="A332" s="5"/>
      <c r="B332" s="5"/>
      <c r="C332" s="5"/>
      <c r="D332" s="17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15.75" customHeight="1">
      <c r="A333" s="5"/>
      <c r="B333" s="5"/>
      <c r="C333" s="5"/>
      <c r="D333" s="17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15.75" customHeight="1">
      <c r="A334" s="5"/>
      <c r="B334" s="5"/>
      <c r="C334" s="5"/>
      <c r="D334" s="17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15.75" customHeight="1">
      <c r="A335" s="5"/>
      <c r="B335" s="5"/>
      <c r="C335" s="5"/>
      <c r="D335" s="17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15.75" customHeight="1">
      <c r="A336" s="5"/>
      <c r="B336" s="5"/>
      <c r="C336" s="5"/>
      <c r="D336" s="17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15.75" customHeight="1">
      <c r="A337" s="5"/>
      <c r="B337" s="5"/>
      <c r="C337" s="5"/>
      <c r="D337" s="17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15.75" customHeight="1">
      <c r="A338" s="5"/>
      <c r="B338" s="5"/>
      <c r="C338" s="5"/>
      <c r="D338" s="17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15.75" customHeight="1">
      <c r="A339" s="5"/>
      <c r="B339" s="5"/>
      <c r="C339" s="5"/>
      <c r="D339" s="17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15.75" customHeight="1">
      <c r="A340" s="5"/>
      <c r="B340" s="5"/>
      <c r="C340" s="5"/>
      <c r="D340" s="17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15.75" customHeight="1">
      <c r="A341" s="5"/>
      <c r="B341" s="5"/>
      <c r="C341" s="5"/>
      <c r="D341" s="17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15.75" customHeight="1">
      <c r="A342" s="5"/>
      <c r="B342" s="5"/>
      <c r="C342" s="5"/>
      <c r="D342" s="17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15.75" customHeight="1">
      <c r="A343" s="5"/>
      <c r="B343" s="5"/>
      <c r="C343" s="5"/>
      <c r="D343" s="17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15.75" customHeight="1">
      <c r="A344" s="5"/>
      <c r="B344" s="5"/>
      <c r="C344" s="5"/>
      <c r="D344" s="17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15.75" customHeight="1">
      <c r="A345" s="5"/>
      <c r="B345" s="5"/>
      <c r="C345" s="5"/>
      <c r="D345" s="17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15.75" customHeight="1">
      <c r="A346" s="5"/>
      <c r="B346" s="5"/>
      <c r="C346" s="5"/>
      <c r="D346" s="17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15.75" customHeight="1">
      <c r="A347" s="5"/>
      <c r="B347" s="5"/>
      <c r="C347" s="5"/>
      <c r="D347" s="17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15.75" customHeight="1">
      <c r="A348" s="5"/>
      <c r="B348" s="5"/>
      <c r="C348" s="5"/>
      <c r="D348" s="17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15.75" customHeight="1">
      <c r="A349" s="5"/>
      <c r="B349" s="5"/>
      <c r="C349" s="5"/>
      <c r="D349" s="17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15.75" customHeight="1">
      <c r="A350" s="5"/>
      <c r="B350" s="5"/>
      <c r="C350" s="5"/>
      <c r="D350" s="17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15.75" customHeight="1">
      <c r="A351" s="5"/>
      <c r="B351" s="5"/>
      <c r="C351" s="5"/>
      <c r="D351" s="17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15.75" customHeight="1">
      <c r="A352" s="5"/>
      <c r="B352" s="5"/>
      <c r="C352" s="5"/>
      <c r="D352" s="17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15.75" customHeight="1">
      <c r="A353" s="5"/>
      <c r="B353" s="5"/>
      <c r="C353" s="5"/>
      <c r="D353" s="17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15.75" customHeight="1">
      <c r="A354" s="5"/>
      <c r="B354" s="5"/>
      <c r="C354" s="5"/>
      <c r="D354" s="17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15.75" customHeight="1">
      <c r="A355" s="5"/>
      <c r="B355" s="5"/>
      <c r="C355" s="5"/>
      <c r="D355" s="17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15.75" customHeight="1">
      <c r="A356" s="5"/>
      <c r="B356" s="5"/>
      <c r="C356" s="5"/>
      <c r="D356" s="17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15.75" customHeight="1">
      <c r="A357" s="5"/>
      <c r="B357" s="5"/>
      <c r="C357" s="5"/>
      <c r="D357" s="17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15.75" customHeight="1">
      <c r="A358" s="5"/>
      <c r="B358" s="5"/>
      <c r="C358" s="5"/>
      <c r="D358" s="17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15.75" customHeight="1">
      <c r="A359" s="5"/>
      <c r="B359" s="5"/>
      <c r="C359" s="5"/>
      <c r="D359" s="17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5.75" customHeight="1">
      <c r="A360" s="5"/>
      <c r="B360" s="5"/>
      <c r="C360" s="5"/>
      <c r="D360" s="17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5.75" customHeight="1">
      <c r="A361" s="5"/>
      <c r="B361" s="5"/>
      <c r="C361" s="5"/>
      <c r="D361" s="17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5.75" customHeight="1">
      <c r="A362" s="5"/>
      <c r="B362" s="5"/>
      <c r="C362" s="5"/>
      <c r="D362" s="17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5.75" customHeight="1">
      <c r="A363" s="5"/>
      <c r="B363" s="5"/>
      <c r="C363" s="5"/>
      <c r="D363" s="17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5.75" customHeight="1">
      <c r="A364" s="5"/>
      <c r="B364" s="5"/>
      <c r="C364" s="5"/>
      <c r="D364" s="17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15.75" customHeight="1">
      <c r="A365" s="5"/>
      <c r="B365" s="5"/>
      <c r="C365" s="5"/>
      <c r="D365" s="17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15.75" customHeight="1">
      <c r="A366" s="5"/>
      <c r="B366" s="5"/>
      <c r="C366" s="5"/>
      <c r="D366" s="17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15.75" customHeight="1">
      <c r="A367" s="5"/>
      <c r="B367" s="5"/>
      <c r="C367" s="5"/>
      <c r="D367" s="17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5.75" customHeight="1">
      <c r="A368" s="5"/>
      <c r="B368" s="5"/>
      <c r="C368" s="5"/>
      <c r="D368" s="17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15.75" customHeight="1">
      <c r="A369" s="5"/>
      <c r="B369" s="5"/>
      <c r="C369" s="5"/>
      <c r="D369" s="17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5.75" customHeight="1">
      <c r="A370" s="5"/>
      <c r="B370" s="5"/>
      <c r="C370" s="5"/>
      <c r="D370" s="17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15.75" customHeight="1">
      <c r="A371" s="5"/>
      <c r="B371" s="5"/>
      <c r="C371" s="5"/>
      <c r="D371" s="17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15.75" customHeight="1">
      <c r="A372" s="5"/>
      <c r="B372" s="5"/>
      <c r="C372" s="5"/>
      <c r="D372" s="17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5.75" customHeight="1">
      <c r="A373" s="5"/>
      <c r="B373" s="5"/>
      <c r="C373" s="5"/>
      <c r="D373" s="17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15.75" customHeight="1">
      <c r="A374" s="5"/>
      <c r="B374" s="5"/>
      <c r="C374" s="5"/>
      <c r="D374" s="17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15.75" customHeight="1">
      <c r="A375" s="5"/>
      <c r="B375" s="5"/>
      <c r="C375" s="5"/>
      <c r="D375" s="17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15.75" customHeight="1">
      <c r="A376" s="5"/>
      <c r="B376" s="5"/>
      <c r="C376" s="5"/>
      <c r="D376" s="17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15.75" customHeight="1">
      <c r="A377" s="5"/>
      <c r="B377" s="5"/>
      <c r="C377" s="5"/>
      <c r="D377" s="17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15.75" customHeight="1">
      <c r="A378" s="5"/>
      <c r="B378" s="5"/>
      <c r="C378" s="5"/>
      <c r="D378" s="17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15.75" customHeight="1">
      <c r="A379" s="5"/>
      <c r="B379" s="5"/>
      <c r="C379" s="5"/>
      <c r="D379" s="17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15.75" customHeight="1">
      <c r="A380" s="5"/>
      <c r="B380" s="5"/>
      <c r="C380" s="5"/>
      <c r="D380" s="17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15.75" customHeight="1">
      <c r="A381" s="5"/>
      <c r="B381" s="5"/>
      <c r="C381" s="5"/>
      <c r="D381" s="17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15.75" customHeight="1">
      <c r="A382" s="5"/>
      <c r="B382" s="5"/>
      <c r="C382" s="5"/>
      <c r="D382" s="17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15.75" customHeight="1">
      <c r="A383" s="5"/>
      <c r="B383" s="5"/>
      <c r="C383" s="5"/>
      <c r="D383" s="17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15.75" customHeight="1">
      <c r="A384" s="5"/>
      <c r="B384" s="5"/>
      <c r="C384" s="5"/>
      <c r="D384" s="17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15.75" customHeight="1">
      <c r="A385" s="5"/>
      <c r="B385" s="5"/>
      <c r="C385" s="5"/>
      <c r="D385" s="17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15.75" customHeight="1">
      <c r="A386" s="5"/>
      <c r="B386" s="5"/>
      <c r="C386" s="5"/>
      <c r="D386" s="17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15.75" customHeight="1">
      <c r="A387" s="5"/>
      <c r="B387" s="5"/>
      <c r="C387" s="5"/>
      <c r="D387" s="17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15.75" customHeight="1">
      <c r="A388" s="5"/>
      <c r="B388" s="5"/>
      <c r="C388" s="5"/>
      <c r="D388" s="17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15.75" customHeight="1">
      <c r="A389" s="5"/>
      <c r="B389" s="5"/>
      <c r="C389" s="5"/>
      <c r="D389" s="17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15.75" customHeight="1">
      <c r="A390" s="5"/>
      <c r="B390" s="5"/>
      <c r="C390" s="5"/>
      <c r="D390" s="17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15.75" customHeight="1">
      <c r="A391" s="5"/>
      <c r="B391" s="5"/>
      <c r="C391" s="5"/>
      <c r="D391" s="17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15.75" customHeight="1">
      <c r="A392" s="5"/>
      <c r="B392" s="5"/>
      <c r="C392" s="5"/>
      <c r="D392" s="17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15.75" customHeight="1">
      <c r="A393" s="5"/>
      <c r="B393" s="5"/>
      <c r="C393" s="5"/>
      <c r="D393" s="17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15.75" customHeight="1">
      <c r="A394" s="5"/>
      <c r="B394" s="5"/>
      <c r="C394" s="5"/>
      <c r="D394" s="17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15.75" customHeight="1">
      <c r="A395" s="5"/>
      <c r="B395" s="5"/>
      <c r="C395" s="5"/>
      <c r="D395" s="17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15.75" customHeight="1">
      <c r="A396" s="5"/>
      <c r="B396" s="5"/>
      <c r="C396" s="5"/>
      <c r="D396" s="17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15.75" customHeight="1">
      <c r="A397" s="5"/>
      <c r="B397" s="5"/>
      <c r="C397" s="5"/>
      <c r="D397" s="17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15.75" customHeight="1">
      <c r="A398" s="5"/>
      <c r="B398" s="5"/>
      <c r="C398" s="5"/>
      <c r="D398" s="17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15.75" customHeight="1">
      <c r="A399" s="5"/>
      <c r="B399" s="5"/>
      <c r="C399" s="5"/>
      <c r="D399" s="17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15.75" customHeight="1">
      <c r="A400" s="5"/>
      <c r="B400" s="5"/>
      <c r="C400" s="5"/>
      <c r="D400" s="17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15.75" customHeight="1">
      <c r="A401" s="5"/>
      <c r="B401" s="5"/>
      <c r="C401" s="5"/>
      <c r="D401" s="17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15.75" customHeight="1">
      <c r="A402" s="5"/>
      <c r="B402" s="5"/>
      <c r="C402" s="5"/>
      <c r="D402" s="17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15.75" customHeight="1">
      <c r="A403" s="5"/>
      <c r="B403" s="5"/>
      <c r="C403" s="5"/>
      <c r="D403" s="17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15.75" customHeight="1">
      <c r="A404" s="5"/>
      <c r="B404" s="5"/>
      <c r="C404" s="5"/>
      <c r="D404" s="17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15.75" customHeight="1">
      <c r="A405" s="5"/>
      <c r="B405" s="5"/>
      <c r="C405" s="5"/>
      <c r="D405" s="17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15.75" customHeight="1">
      <c r="A406" s="5"/>
      <c r="B406" s="5"/>
      <c r="C406" s="5"/>
      <c r="D406" s="17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15.75" customHeight="1">
      <c r="A407" s="5"/>
      <c r="B407" s="5"/>
      <c r="C407" s="5"/>
      <c r="D407" s="17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15.75" customHeight="1">
      <c r="A408" s="5"/>
      <c r="B408" s="5"/>
      <c r="C408" s="5"/>
      <c r="D408" s="17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15.75" customHeight="1">
      <c r="A409" s="5"/>
      <c r="B409" s="5"/>
      <c r="C409" s="5"/>
      <c r="D409" s="17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15.75" customHeight="1">
      <c r="A410" s="5"/>
      <c r="B410" s="5"/>
      <c r="C410" s="5"/>
      <c r="D410" s="17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15.75" customHeight="1">
      <c r="A411" s="5"/>
      <c r="B411" s="5"/>
      <c r="C411" s="5"/>
      <c r="D411" s="17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5.75" customHeight="1">
      <c r="A412" s="5"/>
      <c r="B412" s="5"/>
      <c r="C412" s="5"/>
      <c r="D412" s="17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15.75" customHeight="1">
      <c r="A413" s="5"/>
      <c r="B413" s="5"/>
      <c r="C413" s="5"/>
      <c r="D413" s="17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5.75" customHeight="1">
      <c r="A414" s="5"/>
      <c r="B414" s="5"/>
      <c r="C414" s="5"/>
      <c r="D414" s="17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5.75" customHeight="1">
      <c r="A415" s="5"/>
      <c r="B415" s="5"/>
      <c r="C415" s="5"/>
      <c r="D415" s="17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15.75" customHeight="1">
      <c r="A416" s="5"/>
      <c r="B416" s="5"/>
      <c r="C416" s="5"/>
      <c r="D416" s="17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15.75" customHeight="1">
      <c r="A417" s="5"/>
      <c r="B417" s="5"/>
      <c r="C417" s="5"/>
      <c r="D417" s="17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15.75" customHeight="1">
      <c r="A418" s="5"/>
      <c r="B418" s="5"/>
      <c r="C418" s="5"/>
      <c r="D418" s="17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5.75" customHeight="1">
      <c r="A419" s="5"/>
      <c r="B419" s="5"/>
      <c r="C419" s="5"/>
      <c r="D419" s="17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15.75" customHeight="1">
      <c r="A420" s="5"/>
      <c r="B420" s="5"/>
      <c r="C420" s="5"/>
      <c r="D420" s="17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5.75" customHeight="1">
      <c r="A421" s="5"/>
      <c r="B421" s="5"/>
      <c r="C421" s="5"/>
      <c r="D421" s="17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15.75" customHeight="1">
      <c r="A422" s="5"/>
      <c r="B422" s="5"/>
      <c r="C422" s="5"/>
      <c r="D422" s="17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15.75" customHeight="1">
      <c r="A423" s="5"/>
      <c r="B423" s="5"/>
      <c r="C423" s="5"/>
      <c r="D423" s="17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5.75" customHeight="1">
      <c r="A424" s="5"/>
      <c r="B424" s="5"/>
      <c r="C424" s="5"/>
      <c r="D424" s="17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5.75" customHeight="1">
      <c r="A425" s="5"/>
      <c r="B425" s="5"/>
      <c r="C425" s="5"/>
      <c r="D425" s="17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15.75" customHeight="1">
      <c r="A426" s="5"/>
      <c r="B426" s="5"/>
      <c r="C426" s="5"/>
      <c r="D426" s="17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15.75" customHeight="1">
      <c r="A427" s="5"/>
      <c r="B427" s="5"/>
      <c r="C427" s="5"/>
      <c r="D427" s="17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15.75" customHeight="1">
      <c r="A428" s="5"/>
      <c r="B428" s="5"/>
      <c r="C428" s="5"/>
      <c r="D428" s="17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15.75" customHeight="1">
      <c r="A429" s="5"/>
      <c r="B429" s="5"/>
      <c r="C429" s="5"/>
      <c r="D429" s="17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15.75" customHeight="1">
      <c r="A430" s="5"/>
      <c r="B430" s="5"/>
      <c r="C430" s="5"/>
      <c r="D430" s="17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15.75" customHeight="1">
      <c r="A431" s="5"/>
      <c r="B431" s="5"/>
      <c r="C431" s="5"/>
      <c r="D431" s="17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15.75" customHeight="1">
      <c r="A432" s="5"/>
      <c r="B432" s="5"/>
      <c r="C432" s="5"/>
      <c r="D432" s="17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15.75" customHeight="1">
      <c r="A433" s="5"/>
      <c r="B433" s="5"/>
      <c r="C433" s="5"/>
      <c r="D433" s="17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15.75" customHeight="1">
      <c r="A434" s="5"/>
      <c r="B434" s="5"/>
      <c r="C434" s="5"/>
      <c r="D434" s="17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15.75" customHeight="1">
      <c r="A435" s="5"/>
      <c r="B435" s="5"/>
      <c r="C435" s="5"/>
      <c r="D435" s="17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15.75" customHeight="1">
      <c r="A436" s="5"/>
      <c r="B436" s="5"/>
      <c r="C436" s="5"/>
      <c r="D436" s="17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15.75" customHeight="1">
      <c r="A437" s="5"/>
      <c r="B437" s="5"/>
      <c r="C437" s="5"/>
      <c r="D437" s="17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15.75" customHeight="1">
      <c r="A438" s="5"/>
      <c r="B438" s="5"/>
      <c r="C438" s="5"/>
      <c r="D438" s="17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15.75" customHeight="1">
      <c r="A439" s="5"/>
      <c r="B439" s="5"/>
      <c r="C439" s="5"/>
      <c r="D439" s="17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15.75" customHeight="1">
      <c r="A440" s="5"/>
      <c r="B440" s="5"/>
      <c r="C440" s="5"/>
      <c r="D440" s="17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15.75" customHeight="1">
      <c r="A441" s="5"/>
      <c r="B441" s="5"/>
      <c r="C441" s="5"/>
      <c r="D441" s="17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15.75" customHeight="1">
      <c r="A442" s="5"/>
      <c r="B442" s="5"/>
      <c r="C442" s="5"/>
      <c r="D442" s="17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15.75" customHeight="1">
      <c r="A443" s="5"/>
      <c r="B443" s="5"/>
      <c r="C443" s="5"/>
      <c r="D443" s="17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15.75" customHeight="1">
      <c r="A444" s="5"/>
      <c r="B444" s="5"/>
      <c r="C444" s="5"/>
      <c r="D444" s="17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15.75" customHeight="1">
      <c r="A445" s="5"/>
      <c r="B445" s="5"/>
      <c r="C445" s="5"/>
      <c r="D445" s="17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15.75" customHeight="1">
      <c r="A446" s="5"/>
      <c r="B446" s="5"/>
      <c r="C446" s="5"/>
      <c r="D446" s="17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15.75" customHeight="1">
      <c r="A447" s="5"/>
      <c r="B447" s="5"/>
      <c r="C447" s="5"/>
      <c r="D447" s="17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15.75" customHeight="1">
      <c r="A448" s="5"/>
      <c r="B448" s="5"/>
      <c r="C448" s="5"/>
      <c r="D448" s="17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15.75" customHeight="1">
      <c r="A449" s="5"/>
      <c r="B449" s="5"/>
      <c r="C449" s="5"/>
      <c r="D449" s="17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15.75" customHeight="1">
      <c r="A450" s="5"/>
      <c r="B450" s="5"/>
      <c r="C450" s="5"/>
      <c r="D450" s="17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15.75" customHeight="1">
      <c r="A451" s="5"/>
      <c r="B451" s="5"/>
      <c r="C451" s="5"/>
      <c r="D451" s="17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15.75" customHeight="1">
      <c r="A452" s="5"/>
      <c r="B452" s="5"/>
      <c r="C452" s="5"/>
      <c r="D452" s="17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15.75" customHeight="1">
      <c r="A453" s="5"/>
      <c r="B453" s="5"/>
      <c r="C453" s="5"/>
      <c r="D453" s="17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15.75" customHeight="1">
      <c r="A454" s="5"/>
      <c r="B454" s="5"/>
      <c r="C454" s="5"/>
      <c r="D454" s="17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15.75" customHeight="1">
      <c r="A455" s="5"/>
      <c r="B455" s="5"/>
      <c r="C455" s="5"/>
      <c r="D455" s="17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15.75" customHeight="1">
      <c r="A456" s="5"/>
      <c r="B456" s="5"/>
      <c r="C456" s="5"/>
      <c r="D456" s="17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15.75" customHeight="1">
      <c r="A457" s="5"/>
      <c r="B457" s="5"/>
      <c r="C457" s="5"/>
      <c r="D457" s="17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15.75" customHeight="1">
      <c r="A458" s="5"/>
      <c r="B458" s="5"/>
      <c r="C458" s="5"/>
      <c r="D458" s="17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15.75" customHeight="1">
      <c r="A459" s="5"/>
      <c r="B459" s="5"/>
      <c r="C459" s="5"/>
      <c r="D459" s="17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15.75" customHeight="1">
      <c r="A460" s="5"/>
      <c r="B460" s="5"/>
      <c r="C460" s="5"/>
      <c r="D460" s="17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15.75" customHeight="1">
      <c r="A461" s="5"/>
      <c r="B461" s="5"/>
      <c r="C461" s="5"/>
      <c r="D461" s="17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5.75" customHeight="1">
      <c r="A462" s="5"/>
      <c r="B462" s="5"/>
      <c r="C462" s="5"/>
      <c r="D462" s="17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15.75" customHeight="1">
      <c r="A463" s="5"/>
      <c r="B463" s="5"/>
      <c r="C463" s="5"/>
      <c r="D463" s="17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5.75" customHeight="1">
      <c r="A464" s="5"/>
      <c r="B464" s="5"/>
      <c r="C464" s="5"/>
      <c r="D464" s="17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5.75" customHeight="1">
      <c r="A465" s="5"/>
      <c r="B465" s="5"/>
      <c r="C465" s="5"/>
      <c r="D465" s="17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5.75" customHeight="1">
      <c r="A466" s="5"/>
      <c r="B466" s="5"/>
      <c r="C466" s="5"/>
      <c r="D466" s="17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5.75" customHeight="1">
      <c r="A467" s="5"/>
      <c r="B467" s="5"/>
      <c r="C467" s="5"/>
      <c r="D467" s="17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5.75" customHeight="1">
      <c r="A468" s="5"/>
      <c r="B468" s="5"/>
      <c r="C468" s="5"/>
      <c r="D468" s="17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15.75" customHeight="1">
      <c r="A469" s="5"/>
      <c r="B469" s="5"/>
      <c r="C469" s="5"/>
      <c r="D469" s="17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15.75" customHeight="1">
      <c r="A470" s="5"/>
      <c r="B470" s="5"/>
      <c r="C470" s="5"/>
      <c r="D470" s="17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15.75" customHeight="1">
      <c r="A471" s="5"/>
      <c r="B471" s="5"/>
      <c r="C471" s="5"/>
      <c r="D471" s="17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5.75" customHeight="1">
      <c r="A472" s="5"/>
      <c r="B472" s="5"/>
      <c r="C472" s="5"/>
      <c r="D472" s="17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5.75" customHeight="1">
      <c r="A473" s="5"/>
      <c r="B473" s="5"/>
      <c r="C473" s="5"/>
      <c r="D473" s="17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15.75" customHeight="1">
      <c r="A474" s="5"/>
      <c r="B474" s="5"/>
      <c r="C474" s="5"/>
      <c r="D474" s="17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15.75" customHeight="1">
      <c r="A475" s="5"/>
      <c r="B475" s="5"/>
      <c r="C475" s="5"/>
      <c r="D475" s="17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5.75" customHeight="1">
      <c r="A476" s="5"/>
      <c r="B476" s="5"/>
      <c r="C476" s="5"/>
      <c r="D476" s="17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5.75" customHeight="1">
      <c r="A477" s="5"/>
      <c r="B477" s="5"/>
      <c r="C477" s="5"/>
      <c r="D477" s="17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15.75" customHeight="1">
      <c r="A478" s="5"/>
      <c r="B478" s="5"/>
      <c r="C478" s="5"/>
      <c r="D478" s="17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15.75" customHeight="1">
      <c r="A479" s="5"/>
      <c r="B479" s="5"/>
      <c r="C479" s="5"/>
      <c r="D479" s="17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15.75" customHeight="1">
      <c r="A480" s="5"/>
      <c r="B480" s="5"/>
      <c r="C480" s="5"/>
      <c r="D480" s="17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15.75" customHeight="1">
      <c r="A481" s="5"/>
      <c r="B481" s="5"/>
      <c r="C481" s="5"/>
      <c r="D481" s="17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15.75" customHeight="1">
      <c r="A482" s="5"/>
      <c r="B482" s="5"/>
      <c r="C482" s="5"/>
      <c r="D482" s="17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15.75" customHeight="1">
      <c r="A483" s="5"/>
      <c r="B483" s="5"/>
      <c r="C483" s="5"/>
      <c r="D483" s="17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15.75" customHeight="1">
      <c r="A484" s="5"/>
      <c r="B484" s="5"/>
      <c r="C484" s="5"/>
      <c r="D484" s="17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15.75" customHeight="1">
      <c r="A485" s="5"/>
      <c r="B485" s="5"/>
      <c r="C485" s="5"/>
      <c r="D485" s="17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15.75" customHeight="1">
      <c r="A486" s="5"/>
      <c r="B486" s="5"/>
      <c r="C486" s="5"/>
      <c r="D486" s="17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15.75" customHeight="1">
      <c r="A487" s="5"/>
      <c r="B487" s="5"/>
      <c r="C487" s="5"/>
      <c r="D487" s="17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15.75" customHeight="1">
      <c r="A488" s="5"/>
      <c r="B488" s="5"/>
      <c r="C488" s="5"/>
      <c r="D488" s="17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15.75" customHeight="1">
      <c r="A489" s="5"/>
      <c r="B489" s="5"/>
      <c r="C489" s="5"/>
      <c r="D489" s="17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15.75" customHeight="1">
      <c r="A490" s="5"/>
      <c r="B490" s="5"/>
      <c r="C490" s="5"/>
      <c r="D490" s="17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15.75" customHeight="1">
      <c r="A491" s="5"/>
      <c r="B491" s="5"/>
      <c r="C491" s="5"/>
      <c r="D491" s="17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15.75" customHeight="1">
      <c r="A492" s="5"/>
      <c r="B492" s="5"/>
      <c r="C492" s="5"/>
      <c r="D492" s="17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15.75" customHeight="1">
      <c r="A493" s="5"/>
      <c r="B493" s="5"/>
      <c r="C493" s="5"/>
      <c r="D493" s="17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15.75" customHeight="1">
      <c r="A494" s="5"/>
      <c r="B494" s="5"/>
      <c r="C494" s="5"/>
      <c r="D494" s="17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15.75" customHeight="1">
      <c r="A495" s="5"/>
      <c r="B495" s="5"/>
      <c r="C495" s="5"/>
      <c r="D495" s="17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15.75" customHeight="1">
      <c r="A496" s="5"/>
      <c r="B496" s="5"/>
      <c r="C496" s="5"/>
      <c r="D496" s="17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15.75" customHeight="1">
      <c r="A497" s="5"/>
      <c r="B497" s="5"/>
      <c r="C497" s="5"/>
      <c r="D497" s="17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15.75" customHeight="1">
      <c r="A498" s="5"/>
      <c r="B498" s="5"/>
      <c r="C498" s="5"/>
      <c r="D498" s="17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15.75" customHeight="1">
      <c r="A499" s="5"/>
      <c r="B499" s="5"/>
      <c r="C499" s="5"/>
      <c r="D499" s="17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15.75" customHeight="1">
      <c r="A500" s="5"/>
      <c r="B500" s="5"/>
      <c r="C500" s="5"/>
      <c r="D500" s="17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15.75" customHeight="1">
      <c r="A501" s="5"/>
      <c r="B501" s="5"/>
      <c r="C501" s="5"/>
      <c r="D501" s="17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15.75" customHeight="1">
      <c r="A502" s="5"/>
      <c r="B502" s="5"/>
      <c r="C502" s="5"/>
      <c r="D502" s="17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15.75" customHeight="1">
      <c r="A503" s="5"/>
      <c r="B503" s="5"/>
      <c r="C503" s="5"/>
      <c r="D503" s="17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15.75" customHeight="1">
      <c r="A504" s="5"/>
      <c r="B504" s="5"/>
      <c r="C504" s="5"/>
      <c r="D504" s="17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15.75" customHeight="1">
      <c r="A505" s="5"/>
      <c r="B505" s="5"/>
      <c r="C505" s="5"/>
      <c r="D505" s="17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15.75" customHeight="1">
      <c r="A506" s="5"/>
      <c r="B506" s="5"/>
      <c r="C506" s="5"/>
      <c r="D506" s="17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15.75" customHeight="1">
      <c r="A507" s="5"/>
      <c r="B507" s="5"/>
      <c r="C507" s="5"/>
      <c r="D507" s="17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15.75" customHeight="1">
      <c r="A508" s="5"/>
      <c r="B508" s="5"/>
      <c r="C508" s="5"/>
      <c r="D508" s="17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15.75" customHeight="1">
      <c r="A509" s="5"/>
      <c r="B509" s="5"/>
      <c r="C509" s="5"/>
      <c r="D509" s="17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15.75" customHeight="1">
      <c r="A510" s="5"/>
      <c r="B510" s="5"/>
      <c r="C510" s="5"/>
      <c r="D510" s="17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15.75" customHeight="1">
      <c r="A511" s="5"/>
      <c r="B511" s="5"/>
      <c r="C511" s="5"/>
      <c r="D511" s="17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15.75" customHeight="1">
      <c r="A512" s="5"/>
      <c r="B512" s="5"/>
      <c r="C512" s="5"/>
      <c r="D512" s="17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15.75" customHeight="1">
      <c r="A513" s="5"/>
      <c r="B513" s="5"/>
      <c r="C513" s="5"/>
      <c r="D513" s="17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15.75" customHeight="1">
      <c r="A514" s="5"/>
      <c r="B514" s="5"/>
      <c r="C514" s="5"/>
      <c r="D514" s="17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5.75" customHeight="1">
      <c r="A515" s="5"/>
      <c r="B515" s="5"/>
      <c r="C515" s="5"/>
      <c r="D515" s="17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5.75" customHeight="1">
      <c r="A516" s="5"/>
      <c r="B516" s="5"/>
      <c r="C516" s="5"/>
      <c r="D516" s="17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5.75" customHeight="1">
      <c r="A517" s="5"/>
      <c r="B517" s="5"/>
      <c r="C517" s="5"/>
      <c r="D517" s="17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5.75" customHeight="1">
      <c r="A518" s="5"/>
      <c r="B518" s="5"/>
      <c r="C518" s="5"/>
      <c r="D518" s="17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15.75" customHeight="1">
      <c r="A519" s="5"/>
      <c r="B519" s="5"/>
      <c r="C519" s="5"/>
      <c r="D519" s="17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5.75" customHeight="1">
      <c r="A520" s="5"/>
      <c r="B520" s="5"/>
      <c r="C520" s="5"/>
      <c r="D520" s="17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15.75" customHeight="1">
      <c r="A521" s="5"/>
      <c r="B521" s="5"/>
      <c r="C521" s="5"/>
      <c r="D521" s="17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5.75" customHeight="1">
      <c r="A522" s="5"/>
      <c r="B522" s="5"/>
      <c r="C522" s="5"/>
      <c r="D522" s="17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5.75" customHeight="1">
      <c r="A523" s="5"/>
      <c r="B523" s="5"/>
      <c r="C523" s="5"/>
      <c r="D523" s="17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5.75" customHeight="1">
      <c r="A524" s="5"/>
      <c r="B524" s="5"/>
      <c r="C524" s="5"/>
      <c r="D524" s="17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5.75" customHeight="1">
      <c r="A525" s="5"/>
      <c r="B525" s="5"/>
      <c r="C525" s="5"/>
      <c r="D525" s="17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5.75" customHeight="1">
      <c r="A526" s="5"/>
      <c r="B526" s="5"/>
      <c r="C526" s="5"/>
      <c r="D526" s="17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15.75" customHeight="1">
      <c r="A527" s="5"/>
      <c r="B527" s="5"/>
      <c r="C527" s="5"/>
      <c r="D527" s="17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15.75" customHeight="1">
      <c r="A528" s="5"/>
      <c r="B528" s="5"/>
      <c r="C528" s="5"/>
      <c r="D528" s="17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15.75" customHeight="1">
      <c r="A529" s="5"/>
      <c r="B529" s="5"/>
      <c r="C529" s="5"/>
      <c r="D529" s="17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15.75" customHeight="1">
      <c r="A530" s="5"/>
      <c r="B530" s="5"/>
      <c r="C530" s="5"/>
      <c r="D530" s="17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15.75" customHeight="1">
      <c r="A531" s="5"/>
      <c r="B531" s="5"/>
      <c r="C531" s="5"/>
      <c r="D531" s="17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15.75" customHeight="1">
      <c r="A532" s="5"/>
      <c r="B532" s="5"/>
      <c r="C532" s="5"/>
      <c r="D532" s="17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15.75" customHeight="1">
      <c r="A533" s="5"/>
      <c r="B533" s="5"/>
      <c r="C533" s="5"/>
      <c r="D533" s="17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15.75" customHeight="1">
      <c r="A534" s="5"/>
      <c r="B534" s="5"/>
      <c r="C534" s="5"/>
      <c r="D534" s="17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15.75" customHeight="1">
      <c r="A535" s="5"/>
      <c r="B535" s="5"/>
      <c r="C535" s="5"/>
      <c r="D535" s="17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15.75" customHeight="1">
      <c r="A536" s="5"/>
      <c r="B536" s="5"/>
      <c r="C536" s="5"/>
      <c r="D536" s="17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15.75" customHeight="1">
      <c r="A537" s="5"/>
      <c r="B537" s="5"/>
      <c r="C537" s="5"/>
      <c r="D537" s="17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15.75" customHeight="1">
      <c r="A538" s="5"/>
      <c r="B538" s="5"/>
      <c r="C538" s="5"/>
      <c r="D538" s="17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15.75" customHeight="1">
      <c r="A539" s="5"/>
      <c r="B539" s="5"/>
      <c r="C539" s="5"/>
      <c r="D539" s="17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15.75" customHeight="1">
      <c r="A540" s="5"/>
      <c r="B540" s="5"/>
      <c r="C540" s="5"/>
      <c r="D540" s="17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15.75" customHeight="1">
      <c r="A541" s="5"/>
      <c r="B541" s="5"/>
      <c r="C541" s="5"/>
      <c r="D541" s="17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15.75" customHeight="1">
      <c r="A542" s="5"/>
      <c r="B542" s="5"/>
      <c r="C542" s="5"/>
      <c r="D542" s="17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15.75" customHeight="1">
      <c r="A543" s="5"/>
      <c r="B543" s="5"/>
      <c r="C543" s="5"/>
      <c r="D543" s="17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15.75" customHeight="1">
      <c r="A544" s="5"/>
      <c r="B544" s="5"/>
      <c r="C544" s="5"/>
      <c r="D544" s="17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15.75" customHeight="1">
      <c r="A545" s="5"/>
      <c r="B545" s="5"/>
      <c r="C545" s="5"/>
      <c r="D545" s="17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15.75" customHeight="1">
      <c r="A546" s="5"/>
      <c r="B546" s="5"/>
      <c r="C546" s="5"/>
      <c r="D546" s="17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15.75" customHeight="1">
      <c r="A547" s="5"/>
      <c r="B547" s="5"/>
      <c r="C547" s="5"/>
      <c r="D547" s="17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15.75" customHeight="1">
      <c r="A548" s="5"/>
      <c r="B548" s="5"/>
      <c r="C548" s="5"/>
      <c r="D548" s="17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15.75" customHeight="1">
      <c r="A549" s="5"/>
      <c r="B549" s="5"/>
      <c r="C549" s="5"/>
      <c r="D549" s="17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15.75" customHeight="1">
      <c r="A550" s="5"/>
      <c r="B550" s="5"/>
      <c r="C550" s="5"/>
      <c r="D550" s="17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15.75" customHeight="1">
      <c r="A551" s="5"/>
      <c r="B551" s="5"/>
      <c r="C551" s="5"/>
      <c r="D551" s="17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15.75" customHeight="1">
      <c r="A552" s="5"/>
      <c r="B552" s="5"/>
      <c r="C552" s="5"/>
      <c r="D552" s="17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15.75" customHeight="1">
      <c r="A553" s="5"/>
      <c r="B553" s="5"/>
      <c r="C553" s="5"/>
      <c r="D553" s="17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15.75" customHeight="1">
      <c r="A554" s="5"/>
      <c r="B554" s="5"/>
      <c r="C554" s="5"/>
      <c r="D554" s="17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15.75" customHeight="1">
      <c r="A555" s="5"/>
      <c r="B555" s="5"/>
      <c r="C555" s="5"/>
      <c r="D555" s="17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15.75" customHeight="1">
      <c r="A556" s="5"/>
      <c r="B556" s="5"/>
      <c r="C556" s="5"/>
      <c r="D556" s="17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15.75" customHeight="1">
      <c r="A557" s="5"/>
      <c r="B557" s="5"/>
      <c r="C557" s="5"/>
      <c r="D557" s="17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15.75" customHeight="1">
      <c r="A558" s="5"/>
      <c r="B558" s="5"/>
      <c r="C558" s="5"/>
      <c r="D558" s="17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15.75" customHeight="1">
      <c r="A559" s="5"/>
      <c r="B559" s="5"/>
      <c r="C559" s="5"/>
      <c r="D559" s="17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15.75" customHeight="1">
      <c r="A560" s="5"/>
      <c r="B560" s="5"/>
      <c r="C560" s="5"/>
      <c r="D560" s="17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15.75" customHeight="1">
      <c r="A561" s="5"/>
      <c r="B561" s="5"/>
      <c r="C561" s="5"/>
      <c r="D561" s="17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15.75" customHeight="1">
      <c r="A562" s="5"/>
      <c r="B562" s="5"/>
      <c r="C562" s="5"/>
      <c r="D562" s="17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15.75" customHeight="1">
      <c r="A563" s="5"/>
      <c r="B563" s="5"/>
      <c r="C563" s="5"/>
      <c r="D563" s="17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5.75" customHeight="1">
      <c r="A564" s="5"/>
      <c r="B564" s="5"/>
      <c r="C564" s="5"/>
      <c r="D564" s="17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15.75" customHeight="1">
      <c r="A565" s="5"/>
      <c r="B565" s="5"/>
      <c r="C565" s="5"/>
      <c r="D565" s="17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5.75" customHeight="1">
      <c r="A566" s="5"/>
      <c r="B566" s="5"/>
      <c r="C566" s="5"/>
      <c r="D566" s="17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15.75" customHeight="1">
      <c r="A567" s="5"/>
      <c r="B567" s="5"/>
      <c r="C567" s="5"/>
      <c r="D567" s="17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5.75" customHeight="1">
      <c r="A568" s="5"/>
      <c r="B568" s="5"/>
      <c r="C568" s="5"/>
      <c r="D568" s="17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15.75" customHeight="1">
      <c r="A569" s="5"/>
      <c r="B569" s="5"/>
      <c r="C569" s="5"/>
      <c r="D569" s="17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5.75" customHeight="1">
      <c r="A570" s="5"/>
      <c r="B570" s="5"/>
      <c r="C570" s="5"/>
      <c r="D570" s="17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15.75" customHeight="1">
      <c r="A571" s="5"/>
      <c r="B571" s="5"/>
      <c r="C571" s="5"/>
      <c r="D571" s="17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5.75" customHeight="1">
      <c r="A572" s="5"/>
      <c r="B572" s="5"/>
      <c r="C572" s="5"/>
      <c r="D572" s="17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15.75" customHeight="1">
      <c r="A573" s="5"/>
      <c r="B573" s="5"/>
      <c r="C573" s="5"/>
      <c r="D573" s="17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15.75" customHeight="1">
      <c r="A574" s="5"/>
      <c r="B574" s="5"/>
      <c r="C574" s="5"/>
      <c r="D574" s="17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5.75" customHeight="1">
      <c r="A575" s="5"/>
      <c r="B575" s="5"/>
      <c r="C575" s="5"/>
      <c r="D575" s="17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15.75" customHeight="1">
      <c r="A576" s="5"/>
      <c r="B576" s="5"/>
      <c r="C576" s="5"/>
      <c r="D576" s="17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15.75" customHeight="1">
      <c r="A577" s="5"/>
      <c r="B577" s="5"/>
      <c r="C577" s="5"/>
      <c r="D577" s="17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15.75" customHeight="1">
      <c r="A578" s="5"/>
      <c r="B578" s="5"/>
      <c r="C578" s="5"/>
      <c r="D578" s="17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15.75" customHeight="1">
      <c r="A579" s="5"/>
      <c r="B579" s="5"/>
      <c r="C579" s="5"/>
      <c r="D579" s="17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15.75" customHeight="1">
      <c r="A580" s="5"/>
      <c r="B580" s="5"/>
      <c r="C580" s="5"/>
      <c r="D580" s="17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15.75" customHeight="1">
      <c r="A581" s="5"/>
      <c r="B581" s="5"/>
      <c r="C581" s="5"/>
      <c r="D581" s="17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5.75" customHeight="1">
      <c r="A582" s="5"/>
      <c r="B582" s="5"/>
      <c r="C582" s="5"/>
      <c r="D582" s="17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15.75" customHeight="1">
      <c r="A583" s="5"/>
      <c r="B583" s="5"/>
      <c r="C583" s="5"/>
      <c r="D583" s="17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15.75" customHeight="1">
      <c r="A584" s="5"/>
      <c r="B584" s="5"/>
      <c r="C584" s="5"/>
      <c r="D584" s="17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15.75" customHeight="1">
      <c r="A585" s="5"/>
      <c r="B585" s="5"/>
      <c r="C585" s="5"/>
      <c r="D585" s="17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15.75" customHeight="1">
      <c r="A586" s="5"/>
      <c r="B586" s="5"/>
      <c r="C586" s="5"/>
      <c r="D586" s="17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15.75" customHeight="1">
      <c r="A587" s="5"/>
      <c r="B587" s="5"/>
      <c r="C587" s="5"/>
      <c r="D587" s="17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15.75" customHeight="1">
      <c r="A588" s="5"/>
      <c r="B588" s="5"/>
      <c r="C588" s="5"/>
      <c r="D588" s="17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15.75" customHeight="1">
      <c r="A589" s="5"/>
      <c r="B589" s="5"/>
      <c r="C589" s="5"/>
      <c r="D589" s="17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15.75" customHeight="1">
      <c r="A590" s="5"/>
      <c r="B590" s="5"/>
      <c r="C590" s="5"/>
      <c r="D590" s="17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15.75" customHeight="1">
      <c r="A591" s="5"/>
      <c r="B591" s="5"/>
      <c r="C591" s="5"/>
      <c r="D591" s="17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15.75" customHeight="1">
      <c r="A592" s="5"/>
      <c r="B592" s="5"/>
      <c r="C592" s="5"/>
      <c r="D592" s="17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15.75" customHeight="1">
      <c r="A593" s="5"/>
      <c r="B593" s="5"/>
      <c r="C593" s="5"/>
      <c r="D593" s="17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15.75" customHeight="1">
      <c r="A594" s="5"/>
      <c r="B594" s="5"/>
      <c r="C594" s="5"/>
      <c r="D594" s="17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15.75" customHeight="1">
      <c r="A595" s="5"/>
      <c r="B595" s="5"/>
      <c r="C595" s="5"/>
      <c r="D595" s="17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15.75" customHeight="1">
      <c r="A596" s="5"/>
      <c r="B596" s="5"/>
      <c r="C596" s="5"/>
      <c r="D596" s="17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15.75" customHeight="1">
      <c r="A597" s="5"/>
      <c r="B597" s="5"/>
      <c r="C597" s="5"/>
      <c r="D597" s="17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15.75" customHeight="1">
      <c r="A598" s="5"/>
      <c r="B598" s="5"/>
      <c r="C598" s="5"/>
      <c r="D598" s="17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15.75" customHeight="1">
      <c r="A599" s="5"/>
      <c r="B599" s="5"/>
      <c r="C599" s="5"/>
      <c r="D599" s="17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15.75" customHeight="1">
      <c r="A600" s="5"/>
      <c r="B600" s="5"/>
      <c r="C600" s="5"/>
      <c r="D600" s="17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15.75" customHeight="1">
      <c r="A601" s="5"/>
      <c r="B601" s="5"/>
      <c r="C601" s="5"/>
      <c r="D601" s="17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15.75" customHeight="1">
      <c r="A602" s="5"/>
      <c r="B602" s="5"/>
      <c r="C602" s="5"/>
      <c r="D602" s="17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15.75" customHeight="1">
      <c r="A603" s="5"/>
      <c r="B603" s="5"/>
      <c r="C603" s="5"/>
      <c r="D603" s="17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15.75" customHeight="1">
      <c r="A604" s="5"/>
      <c r="B604" s="5"/>
      <c r="C604" s="5"/>
      <c r="D604" s="17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15.75" customHeight="1">
      <c r="A605" s="5"/>
      <c r="B605" s="5"/>
      <c r="C605" s="5"/>
      <c r="D605" s="17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15.75" customHeight="1">
      <c r="A606" s="5"/>
      <c r="B606" s="5"/>
      <c r="C606" s="5"/>
      <c r="D606" s="17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15.75" customHeight="1">
      <c r="A607" s="5"/>
      <c r="B607" s="5"/>
      <c r="C607" s="5"/>
      <c r="D607" s="17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15.75" customHeight="1">
      <c r="A608" s="5"/>
      <c r="B608" s="5"/>
      <c r="C608" s="5"/>
      <c r="D608" s="17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15.75" customHeight="1">
      <c r="A609" s="5"/>
      <c r="B609" s="5"/>
      <c r="C609" s="5"/>
      <c r="D609" s="17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15.75" customHeight="1">
      <c r="A610" s="5"/>
      <c r="B610" s="5"/>
      <c r="C610" s="5"/>
      <c r="D610" s="17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15.75" customHeight="1">
      <c r="A611" s="5"/>
      <c r="B611" s="5"/>
      <c r="C611" s="5"/>
      <c r="D611" s="17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15.75" customHeight="1">
      <c r="A612" s="5"/>
      <c r="B612" s="5"/>
      <c r="C612" s="5"/>
      <c r="D612" s="17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15.75" customHeight="1">
      <c r="A613" s="5"/>
      <c r="B613" s="5"/>
      <c r="C613" s="5"/>
      <c r="D613" s="17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15.75" customHeight="1">
      <c r="A614" s="5"/>
      <c r="B614" s="5"/>
      <c r="C614" s="5"/>
      <c r="D614" s="17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15.75" customHeight="1">
      <c r="A615" s="5"/>
      <c r="B615" s="5"/>
      <c r="C615" s="5"/>
      <c r="D615" s="17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5.75" customHeight="1">
      <c r="A616" s="5"/>
      <c r="B616" s="5"/>
      <c r="C616" s="5"/>
      <c r="D616" s="17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5.75" customHeight="1">
      <c r="A617" s="5"/>
      <c r="B617" s="5"/>
      <c r="C617" s="5"/>
      <c r="D617" s="17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5.75" customHeight="1">
      <c r="A618" s="5"/>
      <c r="B618" s="5"/>
      <c r="C618" s="5"/>
      <c r="D618" s="17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5.75" customHeight="1">
      <c r="A619" s="5"/>
      <c r="B619" s="5"/>
      <c r="C619" s="5"/>
      <c r="D619" s="17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15.75" customHeight="1">
      <c r="A620" s="5"/>
      <c r="B620" s="5"/>
      <c r="C620" s="5"/>
      <c r="D620" s="17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15.75" customHeight="1">
      <c r="A621" s="5"/>
      <c r="B621" s="5"/>
      <c r="C621" s="5"/>
      <c r="D621" s="17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5.75" customHeight="1">
      <c r="A622" s="5"/>
      <c r="B622" s="5"/>
      <c r="C622" s="5"/>
      <c r="D622" s="17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15.75" customHeight="1">
      <c r="A623" s="5"/>
      <c r="B623" s="5"/>
      <c r="C623" s="5"/>
      <c r="D623" s="17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5.75" customHeight="1">
      <c r="A624" s="5"/>
      <c r="B624" s="5"/>
      <c r="C624" s="5"/>
      <c r="D624" s="17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15.75" customHeight="1">
      <c r="A625" s="5"/>
      <c r="B625" s="5"/>
      <c r="C625" s="5"/>
      <c r="D625" s="17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15.75" customHeight="1">
      <c r="A626" s="5"/>
      <c r="B626" s="5"/>
      <c r="C626" s="5"/>
      <c r="D626" s="17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5.75" customHeight="1">
      <c r="A627" s="5"/>
      <c r="B627" s="5"/>
      <c r="C627" s="5"/>
      <c r="D627" s="17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15.75" customHeight="1">
      <c r="A628" s="5"/>
      <c r="B628" s="5"/>
      <c r="C628" s="5"/>
      <c r="D628" s="17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5.75" customHeight="1">
      <c r="A629" s="5"/>
      <c r="B629" s="5"/>
      <c r="C629" s="5"/>
      <c r="D629" s="17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15.75" customHeight="1">
      <c r="A630" s="5"/>
      <c r="B630" s="5"/>
      <c r="C630" s="5"/>
      <c r="D630" s="17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5.75" customHeight="1">
      <c r="A631" s="5"/>
      <c r="B631" s="5"/>
      <c r="C631" s="5"/>
      <c r="D631" s="17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15.75" customHeight="1">
      <c r="A632" s="5"/>
      <c r="B632" s="5"/>
      <c r="C632" s="5"/>
      <c r="D632" s="17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15.75" customHeight="1">
      <c r="A633" s="5"/>
      <c r="B633" s="5"/>
      <c r="C633" s="5"/>
      <c r="D633" s="17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15.75" customHeight="1">
      <c r="A634" s="5"/>
      <c r="B634" s="5"/>
      <c r="C634" s="5"/>
      <c r="D634" s="17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15.75" customHeight="1">
      <c r="A635" s="5"/>
      <c r="B635" s="5"/>
      <c r="C635" s="5"/>
      <c r="D635" s="17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15.75" customHeight="1">
      <c r="A636" s="5"/>
      <c r="B636" s="5"/>
      <c r="C636" s="5"/>
      <c r="D636" s="17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15.75" customHeight="1">
      <c r="A637" s="5"/>
      <c r="B637" s="5"/>
      <c r="C637" s="5"/>
      <c r="D637" s="17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15.75" customHeight="1">
      <c r="A638" s="5"/>
      <c r="B638" s="5"/>
      <c r="C638" s="5"/>
      <c r="D638" s="17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15.75" customHeight="1">
      <c r="A639" s="5"/>
      <c r="B639" s="5"/>
      <c r="C639" s="5"/>
      <c r="D639" s="17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15.75" customHeight="1">
      <c r="A640" s="5"/>
      <c r="B640" s="5"/>
      <c r="C640" s="5"/>
      <c r="D640" s="17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15.75" customHeight="1">
      <c r="A641" s="5"/>
      <c r="B641" s="5"/>
      <c r="C641" s="5"/>
      <c r="D641" s="17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15.75" customHeight="1">
      <c r="A642" s="5"/>
      <c r="B642" s="5"/>
      <c r="C642" s="5"/>
      <c r="D642" s="17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15.75" customHeight="1">
      <c r="A643" s="5"/>
      <c r="B643" s="5"/>
      <c r="C643" s="5"/>
      <c r="D643" s="17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15.75" customHeight="1">
      <c r="A644" s="5"/>
      <c r="B644" s="5"/>
      <c r="C644" s="5"/>
      <c r="D644" s="17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15.75" customHeight="1">
      <c r="A645" s="5"/>
      <c r="B645" s="5"/>
      <c r="C645" s="5"/>
      <c r="D645" s="17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15.75" customHeight="1">
      <c r="A646" s="5"/>
      <c r="B646" s="5"/>
      <c r="C646" s="5"/>
      <c r="D646" s="17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15.75" customHeight="1">
      <c r="A647" s="5"/>
      <c r="B647" s="5"/>
      <c r="C647" s="5"/>
      <c r="D647" s="17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15.75" customHeight="1">
      <c r="A648" s="5"/>
      <c r="B648" s="5"/>
      <c r="C648" s="5"/>
      <c r="D648" s="17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15.75" customHeight="1">
      <c r="A649" s="5"/>
      <c r="B649" s="5"/>
      <c r="C649" s="5"/>
      <c r="D649" s="17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15.75" customHeight="1">
      <c r="A650" s="5"/>
      <c r="B650" s="5"/>
      <c r="C650" s="5"/>
      <c r="D650" s="17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15.75" customHeight="1">
      <c r="A651" s="5"/>
      <c r="B651" s="5"/>
      <c r="C651" s="5"/>
      <c r="D651" s="17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15.75" customHeight="1">
      <c r="A652" s="5"/>
      <c r="B652" s="5"/>
      <c r="C652" s="5"/>
      <c r="D652" s="17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15.75" customHeight="1">
      <c r="A653" s="5"/>
      <c r="B653" s="5"/>
      <c r="C653" s="5"/>
      <c r="D653" s="17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15.75" customHeight="1">
      <c r="A654" s="5"/>
      <c r="B654" s="5"/>
      <c r="C654" s="5"/>
      <c r="D654" s="17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15.75" customHeight="1">
      <c r="A655" s="5"/>
      <c r="B655" s="5"/>
      <c r="C655" s="5"/>
      <c r="D655" s="17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15.75" customHeight="1">
      <c r="A656" s="5"/>
      <c r="B656" s="5"/>
      <c r="C656" s="5"/>
      <c r="D656" s="17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15.75" customHeight="1">
      <c r="A657" s="5"/>
      <c r="B657" s="5"/>
      <c r="C657" s="5"/>
      <c r="D657" s="17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15.75" customHeight="1">
      <c r="A658" s="5"/>
      <c r="B658" s="5"/>
      <c r="C658" s="5"/>
      <c r="D658" s="17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15.75" customHeight="1">
      <c r="A659" s="5"/>
      <c r="B659" s="5"/>
      <c r="C659" s="5"/>
      <c r="D659" s="17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15.75" customHeight="1">
      <c r="A660" s="5"/>
      <c r="B660" s="5"/>
      <c r="C660" s="5"/>
      <c r="D660" s="17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15.75" customHeight="1">
      <c r="A661" s="5"/>
      <c r="B661" s="5"/>
      <c r="C661" s="5"/>
      <c r="D661" s="17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15.75" customHeight="1">
      <c r="A662" s="5"/>
      <c r="B662" s="5"/>
      <c r="C662" s="5"/>
      <c r="D662" s="17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15.75" customHeight="1">
      <c r="A663" s="5"/>
      <c r="B663" s="5"/>
      <c r="C663" s="5"/>
      <c r="D663" s="17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15.75" customHeight="1">
      <c r="A664" s="5"/>
      <c r="B664" s="5"/>
      <c r="C664" s="5"/>
      <c r="D664" s="17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15.75" customHeight="1">
      <c r="A665" s="5"/>
      <c r="B665" s="5"/>
      <c r="C665" s="5"/>
      <c r="D665" s="17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15.75" customHeight="1">
      <c r="A666" s="5"/>
      <c r="B666" s="5"/>
      <c r="C666" s="5"/>
      <c r="D666" s="17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5.75" customHeight="1">
      <c r="A667" s="5"/>
      <c r="B667" s="5"/>
      <c r="C667" s="5"/>
      <c r="D667" s="17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5.75" customHeight="1">
      <c r="A668" s="5"/>
      <c r="B668" s="5"/>
      <c r="C668" s="5"/>
      <c r="D668" s="17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5.75" customHeight="1">
      <c r="A669" s="5"/>
      <c r="B669" s="5"/>
      <c r="C669" s="5"/>
      <c r="D669" s="17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15.75" customHeight="1">
      <c r="A670" s="5"/>
      <c r="B670" s="5"/>
      <c r="C670" s="5"/>
      <c r="D670" s="17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5.75" customHeight="1">
      <c r="A671" s="5"/>
      <c r="B671" s="5"/>
      <c r="C671" s="5"/>
      <c r="D671" s="17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15.75" customHeight="1">
      <c r="A672" s="5"/>
      <c r="B672" s="5"/>
      <c r="C672" s="5"/>
      <c r="D672" s="17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5.75" customHeight="1">
      <c r="A673" s="5"/>
      <c r="B673" s="5"/>
      <c r="C673" s="5"/>
      <c r="D673" s="17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5.75" customHeight="1">
      <c r="A674" s="5"/>
      <c r="B674" s="5"/>
      <c r="C674" s="5"/>
      <c r="D674" s="17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5.75" customHeight="1">
      <c r="A675" s="5"/>
      <c r="B675" s="5"/>
      <c r="C675" s="5"/>
      <c r="D675" s="17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5.75" customHeight="1">
      <c r="A676" s="5"/>
      <c r="B676" s="5"/>
      <c r="C676" s="5"/>
      <c r="D676" s="17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15.75" customHeight="1">
      <c r="A677" s="5"/>
      <c r="B677" s="5"/>
      <c r="C677" s="5"/>
      <c r="D677" s="17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5.75" customHeight="1">
      <c r="A678" s="5"/>
      <c r="B678" s="5"/>
      <c r="C678" s="5"/>
      <c r="D678" s="17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5.75" customHeight="1">
      <c r="A679" s="5"/>
      <c r="B679" s="5"/>
      <c r="C679" s="5"/>
      <c r="D679" s="17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5.75" customHeight="1">
      <c r="A680" s="5"/>
      <c r="B680" s="5"/>
      <c r="C680" s="5"/>
      <c r="D680" s="17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15.75" customHeight="1">
      <c r="A681" s="5"/>
      <c r="B681" s="5"/>
      <c r="C681" s="5"/>
      <c r="D681" s="17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15.75" customHeight="1">
      <c r="A682" s="5"/>
      <c r="B682" s="5"/>
      <c r="C682" s="5"/>
      <c r="D682" s="17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15.75" customHeight="1">
      <c r="A683" s="5"/>
      <c r="B683" s="5"/>
      <c r="C683" s="5"/>
      <c r="D683" s="17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15.75" customHeight="1">
      <c r="A684" s="5"/>
      <c r="B684" s="5"/>
      <c r="C684" s="5"/>
      <c r="D684" s="17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15.75" customHeight="1">
      <c r="A685" s="5"/>
      <c r="B685" s="5"/>
      <c r="C685" s="5"/>
      <c r="D685" s="17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5.75" customHeight="1">
      <c r="A686" s="5"/>
      <c r="B686" s="5"/>
      <c r="C686" s="5"/>
      <c r="D686" s="17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15.75" customHeight="1">
      <c r="A687" s="5"/>
      <c r="B687" s="5"/>
      <c r="C687" s="5"/>
      <c r="D687" s="17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15.75" customHeight="1">
      <c r="A688" s="5"/>
      <c r="B688" s="5"/>
      <c r="C688" s="5"/>
      <c r="D688" s="17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15.75" customHeight="1">
      <c r="A689" s="5"/>
      <c r="B689" s="5"/>
      <c r="C689" s="5"/>
      <c r="D689" s="17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15.75" customHeight="1">
      <c r="A690" s="5"/>
      <c r="B690" s="5"/>
      <c r="C690" s="5"/>
      <c r="D690" s="17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15.75" customHeight="1">
      <c r="A691" s="5"/>
      <c r="B691" s="5"/>
      <c r="C691" s="5"/>
      <c r="D691" s="17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15.75" customHeight="1">
      <c r="A692" s="5"/>
      <c r="B692" s="5"/>
      <c r="C692" s="5"/>
      <c r="D692" s="17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15.75" customHeight="1">
      <c r="A693" s="5"/>
      <c r="B693" s="5"/>
      <c r="C693" s="5"/>
      <c r="D693" s="17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15.75" customHeight="1">
      <c r="A694" s="5"/>
      <c r="B694" s="5"/>
      <c r="C694" s="5"/>
      <c r="D694" s="17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15.75" customHeight="1">
      <c r="A695" s="5"/>
      <c r="B695" s="5"/>
      <c r="C695" s="5"/>
      <c r="D695" s="17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15.75" customHeight="1">
      <c r="A696" s="5"/>
      <c r="B696" s="5"/>
      <c r="C696" s="5"/>
      <c r="D696" s="17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15.75" customHeight="1">
      <c r="A697" s="5"/>
      <c r="B697" s="5"/>
      <c r="C697" s="5"/>
      <c r="D697" s="17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15.75" customHeight="1">
      <c r="A698" s="5"/>
      <c r="B698" s="5"/>
      <c r="C698" s="5"/>
      <c r="D698" s="17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15.75" customHeight="1">
      <c r="A699" s="5"/>
      <c r="B699" s="5"/>
      <c r="C699" s="5"/>
      <c r="D699" s="17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15.75" customHeight="1">
      <c r="A700" s="5"/>
      <c r="B700" s="5"/>
      <c r="C700" s="5"/>
      <c r="D700" s="17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15.75" customHeight="1">
      <c r="A701" s="5"/>
      <c r="B701" s="5"/>
      <c r="C701" s="5"/>
      <c r="D701" s="17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15.75" customHeight="1">
      <c r="A702" s="5"/>
      <c r="B702" s="5"/>
      <c r="C702" s="5"/>
      <c r="D702" s="17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15.75" customHeight="1">
      <c r="A703" s="5"/>
      <c r="B703" s="5"/>
      <c r="C703" s="5"/>
      <c r="D703" s="17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15.75" customHeight="1">
      <c r="A704" s="5"/>
      <c r="B704" s="5"/>
      <c r="C704" s="5"/>
      <c r="D704" s="17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15.75" customHeight="1">
      <c r="A705" s="5"/>
      <c r="B705" s="5"/>
      <c r="C705" s="5"/>
      <c r="D705" s="17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15.75" customHeight="1">
      <c r="A706" s="5"/>
      <c r="B706" s="5"/>
      <c r="C706" s="5"/>
      <c r="D706" s="17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15.75" customHeight="1">
      <c r="A707" s="5"/>
      <c r="B707" s="5"/>
      <c r="C707" s="5"/>
      <c r="D707" s="17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15.75" customHeight="1">
      <c r="A708" s="5"/>
      <c r="B708" s="5"/>
      <c r="C708" s="5"/>
      <c r="D708" s="17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15.75" customHeight="1">
      <c r="A709" s="5"/>
      <c r="B709" s="5"/>
      <c r="C709" s="5"/>
      <c r="D709" s="17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15.75" customHeight="1">
      <c r="A710" s="5"/>
      <c r="B710" s="5"/>
      <c r="C710" s="5"/>
      <c r="D710" s="17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15.75" customHeight="1">
      <c r="A711" s="5"/>
      <c r="B711" s="5"/>
      <c r="C711" s="5"/>
      <c r="D711" s="17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15.75" customHeight="1">
      <c r="A712" s="5"/>
      <c r="B712" s="5"/>
      <c r="C712" s="5"/>
      <c r="D712" s="17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15.75" customHeight="1">
      <c r="A713" s="5"/>
      <c r="B713" s="5"/>
      <c r="C713" s="5"/>
      <c r="D713" s="17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15.75" customHeight="1">
      <c r="A714" s="5"/>
      <c r="B714" s="5"/>
      <c r="C714" s="5"/>
      <c r="D714" s="17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15.75" customHeight="1">
      <c r="A715" s="5"/>
      <c r="B715" s="5"/>
      <c r="C715" s="5"/>
      <c r="D715" s="17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15.75" customHeight="1">
      <c r="A716" s="5"/>
      <c r="B716" s="5"/>
      <c r="C716" s="5"/>
      <c r="D716" s="17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15.75" customHeight="1">
      <c r="A717" s="5"/>
      <c r="B717" s="5"/>
      <c r="C717" s="5"/>
      <c r="D717" s="17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15.75" customHeight="1">
      <c r="A718" s="5"/>
      <c r="B718" s="5"/>
      <c r="C718" s="5"/>
      <c r="D718" s="17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5.75" customHeight="1">
      <c r="A719" s="5"/>
      <c r="B719" s="5"/>
      <c r="C719" s="5"/>
      <c r="D719" s="17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5.75" customHeight="1">
      <c r="A720" s="5"/>
      <c r="B720" s="5"/>
      <c r="C720" s="5"/>
      <c r="D720" s="17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15.75" customHeight="1">
      <c r="A721" s="5"/>
      <c r="B721" s="5"/>
      <c r="C721" s="5"/>
      <c r="D721" s="17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15.75" customHeight="1">
      <c r="A722" s="5"/>
      <c r="B722" s="5"/>
      <c r="C722" s="5"/>
      <c r="D722" s="17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15.75" customHeight="1">
      <c r="A723" s="5"/>
      <c r="B723" s="5"/>
      <c r="C723" s="5"/>
      <c r="D723" s="17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15.75" customHeight="1">
      <c r="A724" s="5"/>
      <c r="B724" s="5"/>
      <c r="C724" s="5"/>
      <c r="D724" s="17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15.75" customHeight="1">
      <c r="A725" s="5"/>
      <c r="B725" s="5"/>
      <c r="C725" s="5"/>
      <c r="D725" s="17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15.75" customHeight="1">
      <c r="A726" s="5"/>
      <c r="B726" s="5"/>
      <c r="C726" s="5"/>
      <c r="D726" s="17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5.75" customHeight="1">
      <c r="A727" s="5"/>
      <c r="B727" s="5"/>
      <c r="C727" s="5"/>
      <c r="D727" s="17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15.75" customHeight="1">
      <c r="A728" s="5"/>
      <c r="B728" s="5"/>
      <c r="C728" s="5"/>
      <c r="D728" s="17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15.75" customHeight="1">
      <c r="A729" s="5"/>
      <c r="B729" s="5"/>
      <c r="C729" s="5"/>
      <c r="D729" s="17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15.75" customHeight="1">
      <c r="A730" s="5"/>
      <c r="B730" s="5"/>
      <c r="C730" s="5"/>
      <c r="D730" s="17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5.75" customHeight="1">
      <c r="A731" s="5"/>
      <c r="B731" s="5"/>
      <c r="C731" s="5"/>
      <c r="D731" s="17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5.75" customHeight="1">
      <c r="A732" s="5"/>
      <c r="B732" s="5"/>
      <c r="C732" s="5"/>
      <c r="D732" s="17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15.75" customHeight="1">
      <c r="A733" s="5"/>
      <c r="B733" s="5"/>
      <c r="C733" s="5"/>
      <c r="D733" s="17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15.75" customHeight="1">
      <c r="A734" s="5"/>
      <c r="B734" s="5"/>
      <c r="C734" s="5"/>
      <c r="D734" s="17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15.75" customHeight="1">
      <c r="A735" s="5"/>
      <c r="B735" s="5"/>
      <c r="C735" s="5"/>
      <c r="D735" s="17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15.75" customHeight="1">
      <c r="A736" s="5"/>
      <c r="B736" s="5"/>
      <c r="C736" s="5"/>
      <c r="D736" s="17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15.75" customHeight="1">
      <c r="A737" s="5"/>
      <c r="B737" s="5"/>
      <c r="C737" s="5"/>
      <c r="D737" s="17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15.75" customHeight="1">
      <c r="A738" s="5"/>
      <c r="B738" s="5"/>
      <c r="C738" s="5"/>
      <c r="D738" s="17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15.75" customHeight="1">
      <c r="A739" s="5"/>
      <c r="B739" s="5"/>
      <c r="C739" s="5"/>
      <c r="D739" s="17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15.75" customHeight="1">
      <c r="A740" s="5"/>
      <c r="B740" s="5"/>
      <c r="C740" s="5"/>
      <c r="D740" s="17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15.75" customHeight="1">
      <c r="A741" s="5"/>
      <c r="B741" s="5"/>
      <c r="C741" s="5"/>
      <c r="D741" s="17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15.75" customHeight="1">
      <c r="A742" s="5"/>
      <c r="B742" s="5"/>
      <c r="C742" s="5"/>
      <c r="D742" s="17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15.75" customHeight="1">
      <c r="A743" s="5"/>
      <c r="B743" s="5"/>
      <c r="C743" s="5"/>
      <c r="D743" s="17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15.75" customHeight="1">
      <c r="A744" s="5"/>
      <c r="B744" s="5"/>
      <c r="C744" s="5"/>
      <c r="D744" s="17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15.75" customHeight="1">
      <c r="A745" s="5"/>
      <c r="B745" s="5"/>
      <c r="C745" s="5"/>
      <c r="D745" s="17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15.75" customHeight="1">
      <c r="A746" s="5"/>
      <c r="B746" s="5"/>
      <c r="C746" s="5"/>
      <c r="D746" s="17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15.75" customHeight="1">
      <c r="A747" s="5"/>
      <c r="B747" s="5"/>
      <c r="C747" s="5"/>
      <c r="D747" s="17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15.75" customHeight="1">
      <c r="A748" s="5"/>
      <c r="B748" s="5"/>
      <c r="C748" s="5"/>
      <c r="D748" s="17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15.75" customHeight="1">
      <c r="A749" s="5"/>
      <c r="B749" s="5"/>
      <c r="C749" s="5"/>
      <c r="D749" s="17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15.75" customHeight="1">
      <c r="A750" s="5"/>
      <c r="B750" s="5"/>
      <c r="C750" s="5"/>
      <c r="D750" s="17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15.75" customHeight="1">
      <c r="A751" s="5"/>
      <c r="B751" s="5"/>
      <c r="C751" s="5"/>
      <c r="D751" s="17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15.75" customHeight="1">
      <c r="A752" s="5"/>
      <c r="B752" s="5"/>
      <c r="C752" s="5"/>
      <c r="D752" s="17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15.75" customHeight="1">
      <c r="A753" s="5"/>
      <c r="B753" s="5"/>
      <c r="C753" s="5"/>
      <c r="D753" s="17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15.75" customHeight="1">
      <c r="A754" s="5"/>
      <c r="B754" s="5"/>
      <c r="C754" s="5"/>
      <c r="D754" s="17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15.75" customHeight="1">
      <c r="A755" s="5"/>
      <c r="B755" s="5"/>
      <c r="C755" s="5"/>
      <c r="D755" s="17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15.75" customHeight="1">
      <c r="A756" s="5"/>
      <c r="B756" s="5"/>
      <c r="C756" s="5"/>
      <c r="D756" s="17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15.75" customHeight="1">
      <c r="A757" s="5"/>
      <c r="B757" s="5"/>
      <c r="C757" s="5"/>
      <c r="D757" s="17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15.75" customHeight="1">
      <c r="A758" s="5"/>
      <c r="B758" s="5"/>
      <c r="C758" s="5"/>
      <c r="D758" s="17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15.75" customHeight="1">
      <c r="A759" s="5"/>
      <c r="B759" s="5"/>
      <c r="C759" s="5"/>
      <c r="D759" s="17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15.75" customHeight="1">
      <c r="A760" s="5"/>
      <c r="B760" s="5"/>
      <c r="C760" s="5"/>
      <c r="D760" s="17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15.75" customHeight="1">
      <c r="A761" s="5"/>
      <c r="B761" s="5"/>
      <c r="C761" s="5"/>
      <c r="D761" s="17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15.75" customHeight="1">
      <c r="A762" s="5"/>
      <c r="B762" s="5"/>
      <c r="C762" s="5"/>
      <c r="D762" s="17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15.75" customHeight="1">
      <c r="A763" s="5"/>
      <c r="B763" s="5"/>
      <c r="C763" s="5"/>
      <c r="D763" s="17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15.75" customHeight="1">
      <c r="A764" s="5"/>
      <c r="B764" s="5"/>
      <c r="C764" s="5"/>
      <c r="D764" s="17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15.75" customHeight="1">
      <c r="A765" s="5"/>
      <c r="B765" s="5"/>
      <c r="C765" s="5"/>
      <c r="D765" s="17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15.75" customHeight="1">
      <c r="A766" s="5"/>
      <c r="B766" s="5"/>
      <c r="C766" s="5"/>
      <c r="D766" s="17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15.75" customHeight="1">
      <c r="A767" s="5"/>
      <c r="B767" s="5"/>
      <c r="C767" s="5"/>
      <c r="D767" s="17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15.75" customHeight="1">
      <c r="A768" s="5"/>
      <c r="B768" s="5"/>
      <c r="C768" s="5"/>
      <c r="D768" s="17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15.75" customHeight="1">
      <c r="A769" s="5"/>
      <c r="B769" s="5"/>
      <c r="C769" s="5"/>
      <c r="D769" s="17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15.75" customHeight="1">
      <c r="A770" s="5"/>
      <c r="B770" s="5"/>
      <c r="C770" s="5"/>
      <c r="D770" s="17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15.75" customHeight="1">
      <c r="A771" s="5"/>
      <c r="B771" s="5"/>
      <c r="C771" s="5"/>
      <c r="D771" s="17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15.75" customHeight="1">
      <c r="A772" s="5"/>
      <c r="B772" s="5"/>
      <c r="C772" s="5"/>
      <c r="D772" s="17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15.75" customHeight="1">
      <c r="A773" s="5"/>
      <c r="B773" s="5"/>
      <c r="C773" s="5"/>
      <c r="D773" s="17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15.75" customHeight="1">
      <c r="A774" s="5"/>
      <c r="B774" s="5"/>
      <c r="C774" s="5"/>
      <c r="D774" s="17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15.75" customHeight="1">
      <c r="A775" s="5"/>
      <c r="B775" s="5"/>
      <c r="C775" s="5"/>
      <c r="D775" s="17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15.75" customHeight="1">
      <c r="A776" s="5"/>
      <c r="B776" s="5"/>
      <c r="C776" s="5"/>
      <c r="D776" s="17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15.75" customHeight="1">
      <c r="A777" s="5"/>
      <c r="B777" s="5"/>
      <c r="C777" s="5"/>
      <c r="D777" s="17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15.75" customHeight="1">
      <c r="A778" s="5"/>
      <c r="B778" s="5"/>
      <c r="C778" s="5"/>
      <c r="D778" s="17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15.75" customHeight="1">
      <c r="A779" s="5"/>
      <c r="B779" s="5"/>
      <c r="C779" s="5"/>
      <c r="D779" s="17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5.75" customHeight="1">
      <c r="A780" s="5"/>
      <c r="B780" s="5"/>
      <c r="C780" s="5"/>
      <c r="D780" s="17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15.75" customHeight="1">
      <c r="A781" s="5"/>
      <c r="B781" s="5"/>
      <c r="C781" s="5"/>
      <c r="D781" s="17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5.75" customHeight="1">
      <c r="A782" s="5"/>
      <c r="B782" s="5"/>
      <c r="C782" s="5"/>
      <c r="D782" s="17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5.75" customHeight="1">
      <c r="A783" s="5"/>
      <c r="B783" s="5"/>
      <c r="C783" s="5"/>
      <c r="D783" s="17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5.75" customHeight="1">
      <c r="A784" s="5"/>
      <c r="B784" s="5"/>
      <c r="C784" s="5"/>
      <c r="D784" s="17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5.75" customHeight="1">
      <c r="A785" s="5"/>
      <c r="B785" s="5"/>
      <c r="C785" s="5"/>
      <c r="D785" s="17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15.75" customHeight="1">
      <c r="A786" s="5"/>
      <c r="B786" s="5"/>
      <c r="C786" s="5"/>
      <c r="D786" s="17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15.75" customHeight="1">
      <c r="A787" s="5"/>
      <c r="B787" s="5"/>
      <c r="C787" s="5"/>
      <c r="D787" s="17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15.75" customHeight="1">
      <c r="A788" s="5"/>
      <c r="B788" s="5"/>
      <c r="C788" s="5"/>
      <c r="D788" s="17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5.75" customHeight="1">
      <c r="A789" s="5"/>
      <c r="B789" s="5"/>
      <c r="C789" s="5"/>
      <c r="D789" s="17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15.75" customHeight="1">
      <c r="A790" s="5"/>
      <c r="B790" s="5"/>
      <c r="C790" s="5"/>
      <c r="D790" s="17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15.75" customHeight="1">
      <c r="A791" s="5"/>
      <c r="B791" s="5"/>
      <c r="C791" s="5"/>
      <c r="D791" s="17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15.75" customHeight="1">
      <c r="A792" s="5"/>
      <c r="B792" s="5"/>
      <c r="C792" s="5"/>
      <c r="D792" s="17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15.75" customHeight="1">
      <c r="A793" s="5"/>
      <c r="B793" s="5"/>
      <c r="C793" s="5"/>
      <c r="D793" s="17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15.75" customHeight="1">
      <c r="A794" s="5"/>
      <c r="B794" s="5"/>
      <c r="C794" s="5"/>
      <c r="D794" s="17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15.75" customHeight="1">
      <c r="A795" s="5"/>
      <c r="B795" s="5"/>
      <c r="C795" s="5"/>
      <c r="D795" s="17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15.75" customHeight="1">
      <c r="A796" s="5"/>
      <c r="B796" s="5"/>
      <c r="C796" s="5"/>
      <c r="D796" s="17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15.75" customHeight="1">
      <c r="A797" s="5"/>
      <c r="B797" s="5"/>
      <c r="C797" s="5"/>
      <c r="D797" s="17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15.75" customHeight="1">
      <c r="A798" s="5"/>
      <c r="B798" s="5"/>
      <c r="C798" s="5"/>
      <c r="D798" s="17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15.75" customHeight="1">
      <c r="A799" s="5"/>
      <c r="B799" s="5"/>
      <c r="C799" s="5"/>
      <c r="D799" s="17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15.75" customHeight="1">
      <c r="A800" s="5"/>
      <c r="B800" s="5"/>
      <c r="C800" s="5"/>
      <c r="D800" s="17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15.75" customHeight="1">
      <c r="A801" s="5"/>
      <c r="B801" s="5"/>
      <c r="C801" s="5"/>
      <c r="D801" s="17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15.75" customHeight="1">
      <c r="A802" s="5"/>
      <c r="B802" s="5"/>
      <c r="C802" s="5"/>
      <c r="D802" s="17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15.75" customHeight="1">
      <c r="A803" s="5"/>
      <c r="B803" s="5"/>
      <c r="C803" s="5"/>
      <c r="D803" s="17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15.75" customHeight="1">
      <c r="A804" s="5"/>
      <c r="B804" s="5"/>
      <c r="C804" s="5"/>
      <c r="D804" s="17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15.75" customHeight="1">
      <c r="A805" s="5"/>
      <c r="B805" s="5"/>
      <c r="C805" s="5"/>
      <c r="D805" s="17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15.75" customHeight="1">
      <c r="A806" s="5"/>
      <c r="B806" s="5"/>
      <c r="C806" s="5"/>
      <c r="D806" s="17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15.75" customHeight="1">
      <c r="A807" s="5"/>
      <c r="B807" s="5"/>
      <c r="C807" s="5"/>
      <c r="D807" s="17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15.75" customHeight="1">
      <c r="A808" s="5"/>
      <c r="B808" s="5"/>
      <c r="C808" s="5"/>
      <c r="D808" s="17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15.75" customHeight="1">
      <c r="A809" s="5"/>
      <c r="B809" s="5"/>
      <c r="C809" s="5"/>
      <c r="D809" s="17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15.75" customHeight="1">
      <c r="A810" s="5"/>
      <c r="B810" s="5"/>
      <c r="C810" s="5"/>
      <c r="D810" s="17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15.75" customHeight="1">
      <c r="A811" s="5"/>
      <c r="B811" s="5"/>
      <c r="C811" s="5"/>
      <c r="D811" s="17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15.75" customHeight="1">
      <c r="A812" s="5"/>
      <c r="B812" s="5"/>
      <c r="C812" s="5"/>
      <c r="D812" s="17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15.75" customHeight="1">
      <c r="A813" s="5"/>
      <c r="B813" s="5"/>
      <c r="C813" s="5"/>
      <c r="D813" s="17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15.75" customHeight="1">
      <c r="A814" s="5"/>
      <c r="B814" s="5"/>
      <c r="C814" s="5"/>
      <c r="D814" s="17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15.75" customHeight="1">
      <c r="A815" s="5"/>
      <c r="B815" s="5"/>
      <c r="C815" s="5"/>
      <c r="D815" s="17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15.75" customHeight="1">
      <c r="A816" s="5"/>
      <c r="B816" s="5"/>
      <c r="C816" s="5"/>
      <c r="D816" s="17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15.75" customHeight="1">
      <c r="A817" s="5"/>
      <c r="B817" s="5"/>
      <c r="C817" s="5"/>
      <c r="D817" s="17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15.75" customHeight="1">
      <c r="A818" s="5"/>
      <c r="B818" s="5"/>
      <c r="C818" s="5"/>
      <c r="D818" s="17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5.75" customHeight="1">
      <c r="A819" s="5"/>
      <c r="B819" s="5"/>
      <c r="C819" s="5"/>
      <c r="D819" s="17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5.75" customHeight="1">
      <c r="A820" s="5"/>
      <c r="B820" s="5"/>
      <c r="C820" s="5"/>
      <c r="D820" s="17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15.75" customHeight="1">
      <c r="A821" s="5"/>
      <c r="B821" s="5"/>
      <c r="C821" s="5"/>
      <c r="D821" s="17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15.75" customHeight="1">
      <c r="A822" s="5"/>
      <c r="B822" s="5"/>
      <c r="C822" s="5"/>
      <c r="D822" s="17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15.75" customHeight="1">
      <c r="A823" s="5"/>
      <c r="B823" s="5"/>
      <c r="C823" s="5"/>
      <c r="D823" s="17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15.75" customHeight="1">
      <c r="A824" s="5"/>
      <c r="B824" s="5"/>
      <c r="C824" s="5"/>
      <c r="D824" s="17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15.75" customHeight="1">
      <c r="A825" s="5"/>
      <c r="B825" s="5"/>
      <c r="C825" s="5"/>
      <c r="D825" s="17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15.75" customHeight="1">
      <c r="A826" s="5"/>
      <c r="B826" s="5"/>
      <c r="C826" s="5"/>
      <c r="D826" s="17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15.75" customHeight="1">
      <c r="A827" s="5"/>
      <c r="B827" s="5"/>
      <c r="C827" s="5"/>
      <c r="D827" s="17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15.75" customHeight="1">
      <c r="A828" s="5"/>
      <c r="B828" s="5"/>
      <c r="C828" s="5"/>
      <c r="D828" s="17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15.75" customHeight="1">
      <c r="A829" s="5"/>
      <c r="B829" s="5"/>
      <c r="C829" s="5"/>
      <c r="D829" s="17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5.75" customHeight="1">
      <c r="A830" s="5"/>
      <c r="B830" s="5"/>
      <c r="C830" s="5"/>
      <c r="D830" s="17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15.75" customHeight="1">
      <c r="A831" s="5"/>
      <c r="B831" s="5"/>
      <c r="C831" s="5"/>
      <c r="D831" s="17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5.75" customHeight="1">
      <c r="A832" s="5"/>
      <c r="B832" s="5"/>
      <c r="C832" s="5"/>
      <c r="D832" s="17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15.75" customHeight="1">
      <c r="A833" s="5"/>
      <c r="B833" s="5"/>
      <c r="C833" s="5"/>
      <c r="D833" s="17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5.75" customHeight="1">
      <c r="A834" s="5"/>
      <c r="B834" s="5"/>
      <c r="C834" s="5"/>
      <c r="D834" s="17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5.75" customHeight="1">
      <c r="A835" s="5"/>
      <c r="B835" s="5"/>
      <c r="C835" s="5"/>
      <c r="D835" s="17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15.75" customHeight="1">
      <c r="A836" s="5"/>
      <c r="B836" s="5"/>
      <c r="C836" s="5"/>
      <c r="D836" s="17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15.75" customHeight="1">
      <c r="A837" s="5"/>
      <c r="B837" s="5"/>
      <c r="C837" s="5"/>
      <c r="D837" s="17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15.75" customHeight="1">
      <c r="A838" s="5"/>
      <c r="B838" s="5"/>
      <c r="C838" s="5"/>
      <c r="D838" s="17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15.75" customHeight="1">
      <c r="A839" s="5"/>
      <c r="B839" s="5"/>
      <c r="C839" s="5"/>
      <c r="D839" s="17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15.75" customHeight="1">
      <c r="A840" s="5"/>
      <c r="B840" s="5"/>
      <c r="C840" s="5"/>
      <c r="D840" s="17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15.75" customHeight="1">
      <c r="A841" s="5"/>
      <c r="B841" s="5"/>
      <c r="C841" s="5"/>
      <c r="D841" s="17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5.75" customHeight="1">
      <c r="A842" s="5"/>
      <c r="B842" s="5"/>
      <c r="C842" s="5"/>
      <c r="D842" s="17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15.75" customHeight="1">
      <c r="A843" s="5"/>
      <c r="B843" s="5"/>
      <c r="C843" s="5"/>
      <c r="D843" s="17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15.75" customHeight="1">
      <c r="A844" s="5"/>
      <c r="B844" s="5"/>
      <c r="C844" s="5"/>
      <c r="D844" s="17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15.75" customHeight="1">
      <c r="A845" s="5"/>
      <c r="B845" s="5"/>
      <c r="C845" s="5"/>
      <c r="D845" s="17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15.75" customHeight="1">
      <c r="A846" s="5"/>
      <c r="B846" s="5"/>
      <c r="C846" s="5"/>
      <c r="D846" s="17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15.75" customHeight="1">
      <c r="A847" s="5"/>
      <c r="B847" s="5"/>
      <c r="C847" s="5"/>
      <c r="D847" s="17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15.75" customHeight="1">
      <c r="A848" s="5"/>
      <c r="B848" s="5"/>
      <c r="C848" s="5"/>
      <c r="D848" s="17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15.75" customHeight="1">
      <c r="A849" s="5"/>
      <c r="B849" s="5"/>
      <c r="C849" s="5"/>
      <c r="D849" s="17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15.75" customHeight="1">
      <c r="A850" s="5"/>
      <c r="B850" s="5"/>
      <c r="C850" s="5"/>
      <c r="D850" s="17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15.75" customHeight="1">
      <c r="A851" s="5"/>
      <c r="B851" s="5"/>
      <c r="C851" s="5"/>
      <c r="D851" s="17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15.75" customHeight="1">
      <c r="A852" s="5"/>
      <c r="B852" s="5"/>
      <c r="C852" s="5"/>
      <c r="D852" s="17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15.75" customHeight="1">
      <c r="A853" s="5"/>
      <c r="B853" s="5"/>
      <c r="C853" s="5"/>
      <c r="D853" s="17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15.75" customHeight="1">
      <c r="A854" s="5"/>
      <c r="B854" s="5"/>
      <c r="C854" s="5"/>
      <c r="D854" s="17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15.75" customHeight="1">
      <c r="A855" s="5"/>
      <c r="B855" s="5"/>
      <c r="C855" s="5"/>
      <c r="D855" s="17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15.75" customHeight="1">
      <c r="A856" s="5"/>
      <c r="B856" s="5"/>
      <c r="C856" s="5"/>
      <c r="D856" s="17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15.75" customHeight="1">
      <c r="A857" s="5"/>
      <c r="B857" s="5"/>
      <c r="C857" s="5"/>
      <c r="D857" s="17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15.75" customHeight="1">
      <c r="A858" s="5"/>
      <c r="B858" s="5"/>
      <c r="C858" s="5"/>
      <c r="D858" s="17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15.75" customHeight="1">
      <c r="A859" s="5"/>
      <c r="B859" s="5"/>
      <c r="C859" s="5"/>
      <c r="D859" s="17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15.75" customHeight="1">
      <c r="A860" s="5"/>
      <c r="B860" s="5"/>
      <c r="C860" s="5"/>
      <c r="D860" s="17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15.75" customHeight="1">
      <c r="A861" s="5"/>
      <c r="B861" s="5"/>
      <c r="C861" s="5"/>
      <c r="D861" s="17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15.75" customHeight="1">
      <c r="A862" s="5"/>
      <c r="B862" s="5"/>
      <c r="C862" s="5"/>
      <c r="D862" s="17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15.75" customHeight="1">
      <c r="A863" s="5"/>
      <c r="B863" s="5"/>
      <c r="C863" s="5"/>
      <c r="D863" s="17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15.75" customHeight="1">
      <c r="A864" s="5"/>
      <c r="B864" s="5"/>
      <c r="C864" s="5"/>
      <c r="D864" s="17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15.75" customHeight="1">
      <c r="A865" s="5"/>
      <c r="B865" s="5"/>
      <c r="C865" s="5"/>
      <c r="D865" s="17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15.75" customHeight="1">
      <c r="A866" s="5"/>
      <c r="B866" s="5"/>
      <c r="C866" s="5"/>
      <c r="D866" s="17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15.75" customHeight="1">
      <c r="A867" s="5"/>
      <c r="B867" s="5"/>
      <c r="C867" s="5"/>
      <c r="D867" s="17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15.75" customHeight="1">
      <c r="A868" s="5"/>
      <c r="B868" s="5"/>
      <c r="C868" s="5"/>
      <c r="D868" s="17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15.75" customHeight="1">
      <c r="A869" s="5"/>
      <c r="B869" s="5"/>
      <c r="C869" s="5"/>
      <c r="D869" s="17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15.75" customHeight="1">
      <c r="A870" s="5"/>
      <c r="B870" s="5"/>
      <c r="C870" s="5"/>
      <c r="D870" s="17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15.75" customHeight="1">
      <c r="A871" s="5"/>
      <c r="B871" s="5"/>
      <c r="C871" s="5"/>
      <c r="D871" s="17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15.75" customHeight="1">
      <c r="A872" s="5"/>
      <c r="B872" s="5"/>
      <c r="C872" s="5"/>
      <c r="D872" s="17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15.75" customHeight="1">
      <c r="A873" s="5"/>
      <c r="B873" s="5"/>
      <c r="C873" s="5"/>
      <c r="D873" s="17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15.75" customHeight="1">
      <c r="A874" s="5"/>
      <c r="B874" s="5"/>
      <c r="C874" s="5"/>
      <c r="D874" s="17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15.75" customHeight="1">
      <c r="A875" s="5"/>
      <c r="B875" s="5"/>
      <c r="C875" s="5"/>
      <c r="D875" s="17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5.75" customHeight="1">
      <c r="A876" s="5"/>
      <c r="B876" s="5"/>
      <c r="C876" s="5"/>
      <c r="D876" s="17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15.75" customHeight="1">
      <c r="A877" s="5"/>
      <c r="B877" s="5"/>
      <c r="C877" s="5"/>
      <c r="D877" s="17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15.75" customHeight="1">
      <c r="A878" s="5"/>
      <c r="B878" s="5"/>
      <c r="C878" s="5"/>
      <c r="D878" s="17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15.75" customHeight="1">
      <c r="A879" s="5"/>
      <c r="B879" s="5"/>
      <c r="C879" s="5"/>
      <c r="D879" s="17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15.75" customHeight="1">
      <c r="A880" s="5"/>
      <c r="B880" s="5"/>
      <c r="C880" s="5"/>
      <c r="D880" s="17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15.75" customHeight="1">
      <c r="A881" s="5"/>
      <c r="B881" s="5"/>
      <c r="C881" s="5"/>
      <c r="D881" s="17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15.75" customHeight="1">
      <c r="A882" s="5"/>
      <c r="B882" s="5"/>
      <c r="C882" s="5"/>
      <c r="D882" s="17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15.75" customHeight="1">
      <c r="A883" s="5"/>
      <c r="B883" s="5"/>
      <c r="C883" s="5"/>
      <c r="D883" s="17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5.75" customHeight="1">
      <c r="A884" s="5"/>
      <c r="B884" s="5"/>
      <c r="C884" s="5"/>
      <c r="D884" s="17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5.75" customHeight="1">
      <c r="A885" s="5"/>
      <c r="B885" s="5"/>
      <c r="C885" s="5"/>
      <c r="D885" s="17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5.75" customHeight="1">
      <c r="A886" s="5"/>
      <c r="B886" s="5"/>
      <c r="C886" s="5"/>
      <c r="D886" s="17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5.75" customHeight="1">
      <c r="A887" s="5"/>
      <c r="B887" s="5"/>
      <c r="C887" s="5"/>
      <c r="D887" s="17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15.75" customHeight="1">
      <c r="A888" s="5"/>
      <c r="B888" s="5"/>
      <c r="C888" s="5"/>
      <c r="D888" s="17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15.75" customHeight="1">
      <c r="A889" s="5"/>
      <c r="B889" s="5"/>
      <c r="C889" s="5"/>
      <c r="D889" s="17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15.75" customHeight="1">
      <c r="A890" s="5"/>
      <c r="B890" s="5"/>
      <c r="C890" s="5"/>
      <c r="D890" s="17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15.75" customHeight="1">
      <c r="A891" s="5"/>
      <c r="B891" s="5"/>
      <c r="C891" s="5"/>
      <c r="D891" s="17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15.75" customHeight="1">
      <c r="A892" s="5"/>
      <c r="B892" s="5"/>
      <c r="C892" s="5"/>
      <c r="D892" s="17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5.75" customHeight="1">
      <c r="A893" s="5"/>
      <c r="B893" s="5"/>
      <c r="C893" s="5"/>
      <c r="D893" s="17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5.75" customHeight="1">
      <c r="A894" s="5"/>
      <c r="B894" s="5"/>
      <c r="C894" s="5"/>
      <c r="D894" s="17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15.75" customHeight="1">
      <c r="A895" s="5"/>
      <c r="B895" s="5"/>
      <c r="C895" s="5"/>
      <c r="D895" s="17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5.75" customHeight="1">
      <c r="A896" s="5"/>
      <c r="B896" s="5"/>
      <c r="C896" s="5"/>
      <c r="D896" s="17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15.75" customHeight="1">
      <c r="A897" s="5"/>
      <c r="B897" s="5"/>
      <c r="C897" s="5"/>
      <c r="D897" s="17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15.75" customHeight="1">
      <c r="A898" s="5"/>
      <c r="B898" s="5"/>
      <c r="C898" s="5"/>
      <c r="D898" s="17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15.75" customHeight="1">
      <c r="A899" s="5"/>
      <c r="B899" s="5"/>
      <c r="C899" s="5"/>
      <c r="D899" s="17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15.75" customHeight="1">
      <c r="A900" s="5"/>
      <c r="B900" s="5"/>
      <c r="C900" s="5"/>
      <c r="D900" s="17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15.75" customHeight="1">
      <c r="A901" s="5"/>
      <c r="B901" s="5"/>
      <c r="C901" s="5"/>
      <c r="D901" s="17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15.75" customHeight="1">
      <c r="A902" s="5"/>
      <c r="B902" s="5"/>
      <c r="C902" s="5"/>
      <c r="D902" s="17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15.75" customHeight="1">
      <c r="A903" s="5"/>
      <c r="B903" s="5"/>
      <c r="C903" s="5"/>
      <c r="D903" s="17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15.75" customHeight="1">
      <c r="A904" s="5"/>
      <c r="B904" s="5"/>
      <c r="C904" s="5"/>
      <c r="D904" s="17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15.75" customHeight="1">
      <c r="A905" s="5"/>
      <c r="B905" s="5"/>
      <c r="C905" s="5"/>
      <c r="D905" s="17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15.75" customHeight="1">
      <c r="A906" s="5"/>
      <c r="B906" s="5"/>
      <c r="C906" s="5"/>
      <c r="D906" s="17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15.75" customHeight="1">
      <c r="A907" s="5"/>
      <c r="B907" s="5"/>
      <c r="C907" s="5"/>
      <c r="D907" s="17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15.75" customHeight="1">
      <c r="A908" s="5"/>
      <c r="B908" s="5"/>
      <c r="C908" s="5"/>
      <c r="D908" s="17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15.75" customHeight="1">
      <c r="A909" s="5"/>
      <c r="B909" s="5"/>
      <c r="C909" s="5"/>
      <c r="D909" s="17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15.75" customHeight="1">
      <c r="A910" s="5"/>
      <c r="B910" s="5"/>
      <c r="C910" s="5"/>
      <c r="D910" s="17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15.75" customHeight="1">
      <c r="A911" s="5"/>
      <c r="B911" s="5"/>
      <c r="C911" s="5"/>
      <c r="D911" s="17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15.75" customHeight="1">
      <c r="A912" s="5"/>
      <c r="B912" s="5"/>
      <c r="C912" s="5"/>
      <c r="D912" s="17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15.75" customHeight="1">
      <c r="A913" s="5"/>
      <c r="B913" s="5"/>
      <c r="C913" s="5"/>
      <c r="D913" s="17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15.75" customHeight="1">
      <c r="A914" s="5"/>
      <c r="B914" s="5"/>
      <c r="C914" s="5"/>
      <c r="D914" s="17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15.75" customHeight="1">
      <c r="A915" s="5"/>
      <c r="B915" s="5"/>
      <c r="C915" s="5"/>
      <c r="D915" s="17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15.75" customHeight="1">
      <c r="A916" s="5"/>
      <c r="B916" s="5"/>
      <c r="C916" s="5"/>
      <c r="D916" s="17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15.75" customHeight="1">
      <c r="A917" s="5"/>
      <c r="B917" s="5"/>
      <c r="C917" s="5"/>
      <c r="D917" s="17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15.75" customHeight="1">
      <c r="A918" s="5"/>
      <c r="B918" s="5"/>
      <c r="C918" s="5"/>
      <c r="D918" s="17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15.75" customHeight="1">
      <c r="A919" s="5"/>
      <c r="B919" s="5"/>
      <c r="C919" s="5"/>
      <c r="D919" s="17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15.75" customHeight="1">
      <c r="A920" s="5"/>
      <c r="B920" s="5"/>
      <c r="C920" s="5"/>
      <c r="D920" s="17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15.75" customHeight="1">
      <c r="A921" s="5"/>
      <c r="B921" s="5"/>
      <c r="C921" s="5"/>
      <c r="D921" s="17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15.75" customHeight="1">
      <c r="A922" s="5"/>
      <c r="B922" s="5"/>
      <c r="C922" s="5"/>
      <c r="D922" s="17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15.75" customHeight="1">
      <c r="A923" s="5"/>
      <c r="B923" s="5"/>
      <c r="C923" s="5"/>
      <c r="D923" s="17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15.75" customHeight="1">
      <c r="A924" s="5"/>
      <c r="B924" s="5"/>
      <c r="C924" s="5"/>
      <c r="D924" s="17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15.75" customHeight="1">
      <c r="A925" s="5"/>
      <c r="B925" s="5"/>
      <c r="C925" s="5"/>
      <c r="D925" s="17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5.75" customHeight="1">
      <c r="A926" s="5"/>
      <c r="B926" s="5"/>
      <c r="C926" s="5"/>
      <c r="D926" s="17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15.75" customHeight="1">
      <c r="A927" s="5"/>
      <c r="B927" s="5"/>
      <c r="C927" s="5"/>
      <c r="D927" s="17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15.75" customHeight="1">
      <c r="A928" s="5"/>
      <c r="B928" s="5"/>
      <c r="C928" s="5"/>
      <c r="D928" s="17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15.75" customHeight="1">
      <c r="A929" s="5"/>
      <c r="B929" s="5"/>
      <c r="C929" s="5"/>
      <c r="D929" s="17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15.75" customHeight="1">
      <c r="A930" s="5"/>
      <c r="B930" s="5"/>
      <c r="C930" s="5"/>
      <c r="D930" s="17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15.75" customHeight="1">
      <c r="A931" s="5"/>
      <c r="B931" s="5"/>
      <c r="C931" s="5"/>
      <c r="D931" s="17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15.75" customHeight="1">
      <c r="A932" s="5"/>
      <c r="B932" s="5"/>
      <c r="C932" s="5"/>
      <c r="D932" s="17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15.75" customHeight="1">
      <c r="A933" s="5"/>
      <c r="B933" s="5"/>
      <c r="C933" s="5"/>
      <c r="D933" s="17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15.75" customHeight="1">
      <c r="A934" s="5"/>
      <c r="B934" s="5"/>
      <c r="C934" s="5"/>
      <c r="D934" s="17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15.75" customHeight="1">
      <c r="A935" s="5"/>
      <c r="B935" s="5"/>
      <c r="C935" s="5"/>
      <c r="D935" s="17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15.75" customHeight="1">
      <c r="A936" s="5"/>
      <c r="B936" s="5"/>
      <c r="C936" s="5"/>
      <c r="D936" s="17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5.75" customHeight="1">
      <c r="A937" s="5"/>
      <c r="B937" s="5"/>
      <c r="C937" s="5"/>
      <c r="D937" s="17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15.75" customHeight="1">
      <c r="A938" s="5"/>
      <c r="B938" s="5"/>
      <c r="C938" s="5"/>
      <c r="D938" s="17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15.75" customHeight="1">
      <c r="A939" s="5"/>
      <c r="B939" s="5"/>
      <c r="C939" s="5"/>
      <c r="D939" s="17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15.75" customHeight="1">
      <c r="A940" s="5"/>
      <c r="B940" s="5"/>
      <c r="C940" s="5"/>
      <c r="D940" s="17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15.75" customHeight="1">
      <c r="A941" s="5"/>
      <c r="B941" s="5"/>
      <c r="C941" s="5"/>
      <c r="D941" s="17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15.75" customHeight="1">
      <c r="A942" s="5"/>
      <c r="B942" s="5"/>
      <c r="C942" s="5"/>
      <c r="D942" s="17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15.75" customHeight="1">
      <c r="A943" s="5"/>
      <c r="B943" s="5"/>
      <c r="C943" s="5"/>
      <c r="D943" s="17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15.75" customHeight="1">
      <c r="A944" s="5"/>
      <c r="B944" s="5"/>
      <c r="C944" s="5"/>
      <c r="D944" s="17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15.75" customHeight="1">
      <c r="A945" s="5"/>
      <c r="B945" s="5"/>
      <c r="C945" s="5"/>
      <c r="D945" s="17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15.75" customHeight="1">
      <c r="A946" s="5"/>
      <c r="B946" s="5"/>
      <c r="C946" s="5"/>
      <c r="D946" s="17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15.75" customHeight="1">
      <c r="A947" s="5"/>
      <c r="B947" s="5"/>
      <c r="C947" s="5"/>
      <c r="D947" s="17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5.75" customHeight="1">
      <c r="A948" s="5"/>
      <c r="B948" s="5"/>
      <c r="C948" s="5"/>
      <c r="D948" s="17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15.75" customHeight="1">
      <c r="A949" s="5"/>
      <c r="B949" s="5"/>
      <c r="C949" s="5"/>
      <c r="D949" s="17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15.75" customHeight="1">
      <c r="A950" s="5"/>
      <c r="B950" s="5"/>
      <c r="C950" s="5"/>
      <c r="D950" s="17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15.75" customHeight="1">
      <c r="A951" s="5"/>
      <c r="B951" s="5"/>
      <c r="C951" s="5"/>
      <c r="D951" s="17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15.75" customHeight="1">
      <c r="A952" s="5"/>
      <c r="B952" s="5"/>
      <c r="C952" s="5"/>
      <c r="D952" s="17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15.75" customHeight="1">
      <c r="A953" s="5"/>
      <c r="B953" s="5"/>
      <c r="C953" s="5"/>
      <c r="D953" s="17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15.75" customHeight="1">
      <c r="A954" s="5"/>
      <c r="B954" s="5"/>
      <c r="C954" s="5"/>
      <c r="D954" s="17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15.75" customHeight="1">
      <c r="A955" s="5"/>
      <c r="B955" s="5"/>
      <c r="C955" s="5"/>
      <c r="D955" s="17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15.75" customHeight="1">
      <c r="A956" s="5"/>
      <c r="B956" s="5"/>
      <c r="C956" s="5"/>
      <c r="D956" s="17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15.75" customHeight="1">
      <c r="A957" s="5"/>
      <c r="B957" s="5"/>
      <c r="C957" s="5"/>
      <c r="D957" s="17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15.75" customHeight="1">
      <c r="A958" s="5"/>
      <c r="B958" s="5"/>
      <c r="C958" s="5"/>
      <c r="D958" s="17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15.75" customHeight="1">
      <c r="A959" s="5"/>
      <c r="B959" s="5"/>
      <c r="C959" s="5"/>
      <c r="D959" s="17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15.75" customHeight="1">
      <c r="A960" s="5"/>
      <c r="B960" s="5"/>
      <c r="C960" s="5"/>
      <c r="D960" s="17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15.75" customHeight="1">
      <c r="A961" s="5"/>
      <c r="B961" s="5"/>
      <c r="C961" s="5"/>
      <c r="D961" s="17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15.75" customHeight="1">
      <c r="A962" s="5"/>
      <c r="B962" s="5"/>
      <c r="C962" s="5"/>
      <c r="D962" s="17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15.75" customHeight="1">
      <c r="A963" s="5"/>
      <c r="B963" s="5"/>
      <c r="C963" s="5"/>
      <c r="D963" s="17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15.75" customHeight="1">
      <c r="A964" s="5"/>
      <c r="B964" s="5"/>
      <c r="C964" s="5"/>
      <c r="D964" s="17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15.75" customHeight="1">
      <c r="A965" s="5"/>
      <c r="B965" s="5"/>
      <c r="C965" s="5"/>
      <c r="D965" s="17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15.75" customHeight="1">
      <c r="A966" s="5"/>
      <c r="B966" s="5"/>
      <c r="C966" s="5"/>
      <c r="D966" s="17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15.75" customHeight="1">
      <c r="A967" s="5"/>
      <c r="B967" s="5"/>
      <c r="C967" s="5"/>
      <c r="D967" s="17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15.75" customHeight="1">
      <c r="A968" s="5"/>
      <c r="B968" s="5"/>
      <c r="C968" s="5"/>
      <c r="D968" s="17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15.75" customHeight="1">
      <c r="A969" s="5"/>
      <c r="B969" s="5"/>
      <c r="C969" s="5"/>
      <c r="D969" s="17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15.75" customHeight="1">
      <c r="A970" s="5"/>
      <c r="B970" s="5"/>
      <c r="C970" s="5"/>
      <c r="D970" s="17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15.75" customHeight="1">
      <c r="A971" s="5"/>
      <c r="B971" s="5"/>
      <c r="C971" s="5"/>
      <c r="D971" s="17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15.75" customHeight="1">
      <c r="A972" s="5"/>
      <c r="B972" s="5"/>
      <c r="C972" s="5"/>
      <c r="D972" s="17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15.75" customHeight="1">
      <c r="A973" s="5"/>
      <c r="B973" s="5"/>
      <c r="C973" s="5"/>
      <c r="D973" s="17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15.75" customHeight="1">
      <c r="A974" s="5"/>
      <c r="B974" s="5"/>
      <c r="C974" s="5"/>
      <c r="D974" s="17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15.75" customHeight="1">
      <c r="A975" s="5"/>
      <c r="B975" s="5"/>
      <c r="C975" s="5"/>
      <c r="D975" s="17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15.75" customHeight="1">
      <c r="A976" s="5"/>
      <c r="B976" s="5"/>
      <c r="C976" s="5"/>
      <c r="D976" s="17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15.75" customHeight="1">
      <c r="A977" s="5"/>
      <c r="B977" s="5"/>
      <c r="C977" s="5"/>
      <c r="D977" s="17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15.75" customHeight="1">
      <c r="A978" s="5"/>
      <c r="B978" s="5"/>
      <c r="C978" s="5"/>
      <c r="D978" s="17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15.75" customHeight="1">
      <c r="A979" s="5"/>
      <c r="B979" s="5"/>
      <c r="C979" s="5"/>
      <c r="D979" s="17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15.75" customHeight="1">
      <c r="A980" s="5"/>
      <c r="B980" s="5"/>
      <c r="C980" s="5"/>
      <c r="D980" s="17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15.75" customHeight="1">
      <c r="A981" s="5"/>
      <c r="B981" s="5"/>
      <c r="C981" s="5"/>
      <c r="D981" s="17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15.75" customHeight="1">
      <c r="A982" s="5"/>
      <c r="B982" s="5"/>
      <c r="C982" s="5"/>
      <c r="D982" s="17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15.75" customHeight="1">
      <c r="A983" s="5"/>
      <c r="B983" s="5"/>
      <c r="C983" s="5"/>
      <c r="D983" s="17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15.75" customHeight="1">
      <c r="A984" s="5"/>
      <c r="B984" s="5"/>
      <c r="C984" s="5"/>
      <c r="D984" s="17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15.75" customHeight="1">
      <c r="A985" s="5"/>
      <c r="B985" s="5"/>
      <c r="C985" s="5"/>
      <c r="D985" s="17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15.75" customHeight="1">
      <c r="A986" s="5"/>
      <c r="B986" s="5"/>
      <c r="C986" s="5"/>
      <c r="D986" s="17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15.75" customHeight="1">
      <c r="A987" s="5"/>
      <c r="B987" s="5"/>
      <c r="C987" s="5"/>
      <c r="D987" s="17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15.75" customHeight="1">
      <c r="A988" s="5"/>
      <c r="B988" s="5"/>
      <c r="C988" s="5"/>
      <c r="D988" s="17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15.75" customHeight="1">
      <c r="A989" s="5"/>
      <c r="B989" s="5"/>
      <c r="C989" s="5"/>
      <c r="D989" s="17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15.75" customHeight="1">
      <c r="A990" s="5"/>
      <c r="B990" s="5"/>
      <c r="C990" s="5"/>
      <c r="D990" s="17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15.75" customHeight="1">
      <c r="A991" s="5"/>
      <c r="B991" s="5"/>
      <c r="C991" s="5"/>
      <c r="D991" s="17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15.75" customHeight="1">
      <c r="A992" s="5"/>
      <c r="B992" s="5"/>
      <c r="C992" s="5"/>
      <c r="D992" s="17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15.75" customHeight="1">
      <c r="A993" s="5"/>
      <c r="B993" s="5"/>
      <c r="C993" s="5"/>
      <c r="D993" s="17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15.75" customHeight="1">
      <c r="A994" s="5"/>
      <c r="B994" s="5"/>
      <c r="C994" s="5"/>
      <c r="D994" s="17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15.75" customHeight="1">
      <c r="A995" s="5"/>
      <c r="B995" s="5"/>
      <c r="C995" s="5"/>
      <c r="D995" s="17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15.75" customHeight="1">
      <c r="A996" s="5"/>
      <c r="B996" s="5"/>
      <c r="C996" s="5"/>
      <c r="D996" s="17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15.75" customHeight="1">
      <c r="A997" s="5"/>
      <c r="B997" s="5"/>
      <c r="C997" s="5"/>
      <c r="D997" s="17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15.75" customHeight="1">
      <c r="A998" s="5"/>
      <c r="B998" s="5"/>
      <c r="C998" s="5"/>
      <c r="D998" s="17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15.75" customHeight="1">
      <c r="A999" s="5"/>
      <c r="B999" s="5"/>
      <c r="C999" s="5"/>
      <c r="D999" s="17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15.75" customHeight="1">
      <c r="A1000" s="5"/>
      <c r="B1000" s="5"/>
      <c r="C1000" s="5"/>
      <c r="D1000" s="17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mergeCells count="4">
    <mergeCell ref="A1:B1"/>
    <mergeCell ref="A15:B15"/>
    <mergeCell ref="A16:B23"/>
    <mergeCell ref="A25:E2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8"/>
  <sheetViews>
    <sheetView workbookViewId="0">
      <selection sqref="A1:B1"/>
    </sheetView>
  </sheetViews>
  <sheetFormatPr defaultColWidth="12.625" defaultRowHeight="15" customHeight="1"/>
  <cols>
    <col min="1" max="1" width="38" customWidth="1"/>
    <col min="2" max="2" width="95" customWidth="1"/>
    <col min="3" max="26" width="8.625" customWidth="1"/>
  </cols>
  <sheetData>
    <row r="1" spans="1:26" ht="30" customHeight="1">
      <c r="A1" s="37" t="s">
        <v>201</v>
      </c>
      <c r="B1" s="3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57">
      <c r="A2" s="13" t="s">
        <v>203</v>
      </c>
      <c r="B2" s="12" t="s">
        <v>204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57">
      <c r="A3" s="13" t="s">
        <v>206</v>
      </c>
      <c r="B3" s="12" t="s">
        <v>207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0">
      <c r="A4" s="13" t="s">
        <v>209</v>
      </c>
      <c r="B4" s="12" t="s">
        <v>210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8.5">
      <c r="A5" s="13" t="s">
        <v>211</v>
      </c>
      <c r="B5" s="12" t="s">
        <v>212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8.5">
      <c r="A6" s="13" t="s">
        <v>214</v>
      </c>
      <c r="B6" s="12" t="s">
        <v>215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>
      <c r="A8" s="5" t="s">
        <v>218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1">
    <mergeCell ref="A1:B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000"/>
  <sheetViews>
    <sheetView workbookViewId="0"/>
  </sheetViews>
  <sheetFormatPr defaultColWidth="12.625" defaultRowHeight="15" customHeight="1"/>
  <cols>
    <col min="1" max="1" width="22.625" customWidth="1"/>
    <col min="2" max="2" width="45.125" customWidth="1"/>
    <col min="3" max="3" width="13.875" customWidth="1"/>
    <col min="4" max="4" width="100.125" customWidth="1"/>
    <col min="5" max="18" width="8.625" customWidth="1"/>
  </cols>
  <sheetData>
    <row r="1" spans="1:4" ht="37.5" customHeight="1">
      <c r="A1" s="28" t="s">
        <v>364</v>
      </c>
      <c r="B1" s="28" t="s">
        <v>365</v>
      </c>
      <c r="C1" s="28" t="s">
        <v>366</v>
      </c>
      <c r="D1" s="28" t="s">
        <v>367</v>
      </c>
    </row>
    <row r="2" spans="1:4" ht="94.5">
      <c r="A2" s="29" t="s">
        <v>29</v>
      </c>
      <c r="B2" s="30" t="s">
        <v>31</v>
      </c>
      <c r="C2" s="29" t="s">
        <v>42</v>
      </c>
      <c r="D2" s="31" t="s">
        <v>368</v>
      </c>
    </row>
    <row r="3" spans="1:4" ht="93.75">
      <c r="A3" s="29" t="s">
        <v>59</v>
      </c>
      <c r="B3" s="30" t="s">
        <v>52</v>
      </c>
      <c r="C3" s="29" t="s">
        <v>42</v>
      </c>
      <c r="D3" s="29" t="s">
        <v>369</v>
      </c>
    </row>
    <row r="4" spans="1:4" ht="93.75">
      <c r="A4" s="29" t="s">
        <v>72</v>
      </c>
      <c r="B4" s="30" t="s">
        <v>74</v>
      </c>
      <c r="C4" s="29" t="s">
        <v>42</v>
      </c>
      <c r="D4" s="29" t="s">
        <v>370</v>
      </c>
    </row>
    <row r="5" spans="1:4" ht="187.5">
      <c r="A5" s="29" t="s">
        <v>91</v>
      </c>
      <c r="B5" s="30" t="s">
        <v>371</v>
      </c>
      <c r="C5" s="29" t="s">
        <v>42</v>
      </c>
      <c r="D5" s="31" t="s">
        <v>372</v>
      </c>
    </row>
    <row r="6" spans="1:4" ht="93.75">
      <c r="A6" s="29" t="s">
        <v>106</v>
      </c>
      <c r="B6" s="30" t="s">
        <v>107</v>
      </c>
      <c r="C6" s="29" t="s">
        <v>113</v>
      </c>
      <c r="D6" s="31" t="s">
        <v>158</v>
      </c>
    </row>
    <row r="7" spans="1:4" ht="93.75">
      <c r="A7" s="29" t="s">
        <v>92</v>
      </c>
      <c r="B7" s="30" t="s">
        <v>79</v>
      </c>
      <c r="C7" s="29" t="s">
        <v>85</v>
      </c>
      <c r="D7" s="31" t="s">
        <v>373</v>
      </c>
    </row>
    <row r="8" spans="1:4" ht="76.5">
      <c r="A8" s="29" t="s">
        <v>143</v>
      </c>
      <c r="B8" s="30" t="s">
        <v>144</v>
      </c>
      <c r="C8" s="29" t="s">
        <v>113</v>
      </c>
      <c r="D8" s="29" t="s">
        <v>374</v>
      </c>
    </row>
    <row r="9" spans="1:4" ht="93.75">
      <c r="A9" s="29" t="s">
        <v>160</v>
      </c>
      <c r="B9" s="30" t="s">
        <v>162</v>
      </c>
      <c r="C9" s="29" t="s">
        <v>145</v>
      </c>
      <c r="D9" s="31" t="s">
        <v>375</v>
      </c>
    </row>
    <row r="10" spans="1:4" ht="14.25">
      <c r="D10" s="18"/>
    </row>
    <row r="11" spans="1:4" ht="14.25">
      <c r="D11" s="18"/>
    </row>
    <row r="12" spans="1:4" ht="14.25">
      <c r="D12" s="18"/>
    </row>
    <row r="13" spans="1:4" ht="14.25">
      <c r="D13" s="18"/>
    </row>
    <row r="14" spans="1:4" ht="14.25">
      <c r="D14" s="18"/>
    </row>
    <row r="15" spans="1:4" ht="14.25">
      <c r="D15" s="18"/>
    </row>
    <row r="16" spans="1:4" ht="14.25">
      <c r="D16" s="18"/>
    </row>
    <row r="17" spans="4:4" ht="14.25">
      <c r="D17" s="18"/>
    </row>
    <row r="18" spans="4:4" ht="14.25">
      <c r="D18" s="18"/>
    </row>
    <row r="19" spans="4:4" ht="14.25">
      <c r="D19" s="18"/>
    </row>
    <row r="20" spans="4:4" ht="14.25">
      <c r="D20" s="18"/>
    </row>
    <row r="21" spans="4:4" ht="15.75" customHeight="1">
      <c r="D21" s="18"/>
    </row>
    <row r="22" spans="4:4" ht="15.75" customHeight="1">
      <c r="D22" s="18"/>
    </row>
    <row r="23" spans="4:4" ht="15.75" customHeight="1">
      <c r="D23" s="18"/>
    </row>
    <row r="24" spans="4:4" ht="15.75" customHeight="1">
      <c r="D24" s="18"/>
    </row>
    <row r="25" spans="4:4" ht="15.75" customHeight="1">
      <c r="D25" s="18"/>
    </row>
    <row r="26" spans="4:4" ht="15.75" customHeight="1">
      <c r="D26" s="18"/>
    </row>
    <row r="27" spans="4:4" ht="15.75" customHeight="1">
      <c r="D27" s="18"/>
    </row>
    <row r="28" spans="4:4" ht="15.75" customHeight="1">
      <c r="D28" s="18"/>
    </row>
    <row r="29" spans="4:4" ht="15.75" customHeight="1">
      <c r="D29" s="18"/>
    </row>
    <row r="30" spans="4:4" ht="15.75" customHeight="1">
      <c r="D30" s="18"/>
    </row>
    <row r="31" spans="4:4" ht="15.75" customHeight="1">
      <c r="D31" s="18"/>
    </row>
    <row r="32" spans="4:4" ht="15.75" customHeight="1">
      <c r="D32" s="18"/>
    </row>
    <row r="33" spans="4:4" ht="15.75" customHeight="1">
      <c r="D33" s="18"/>
    </row>
    <row r="34" spans="4:4" ht="15.75" customHeight="1">
      <c r="D34" s="18"/>
    </row>
    <row r="35" spans="4:4" ht="15.75" customHeight="1">
      <c r="D35" s="18"/>
    </row>
    <row r="36" spans="4:4" ht="15.75" customHeight="1">
      <c r="D36" s="18"/>
    </row>
    <row r="37" spans="4:4" ht="15.75" customHeight="1">
      <c r="D37" s="18"/>
    </row>
    <row r="38" spans="4:4" ht="15.75" customHeight="1">
      <c r="D38" s="18"/>
    </row>
    <row r="39" spans="4:4" ht="15.75" customHeight="1">
      <c r="D39" s="18"/>
    </row>
    <row r="40" spans="4:4" ht="15.75" customHeight="1">
      <c r="D40" s="18"/>
    </row>
    <row r="41" spans="4:4" ht="15.75" customHeight="1">
      <c r="D41" s="18"/>
    </row>
    <row r="42" spans="4:4" ht="15.75" customHeight="1">
      <c r="D42" s="18"/>
    </row>
    <row r="43" spans="4:4" ht="15.75" customHeight="1">
      <c r="D43" s="18"/>
    </row>
    <row r="44" spans="4:4" ht="15.75" customHeight="1">
      <c r="D44" s="18"/>
    </row>
    <row r="45" spans="4:4" ht="15.75" customHeight="1">
      <c r="D45" s="18"/>
    </row>
    <row r="46" spans="4:4" ht="15.75" customHeight="1">
      <c r="D46" s="18"/>
    </row>
    <row r="47" spans="4:4" ht="15.75" customHeight="1">
      <c r="D47" s="18"/>
    </row>
    <row r="48" spans="4:4" ht="15.75" customHeight="1">
      <c r="D48" s="18"/>
    </row>
    <row r="49" spans="4:4" ht="15.75" customHeight="1">
      <c r="D49" s="18"/>
    </row>
    <row r="50" spans="4:4" ht="15.75" customHeight="1">
      <c r="D50" s="18"/>
    </row>
    <row r="51" spans="4:4" ht="15.75" customHeight="1">
      <c r="D51" s="18"/>
    </row>
    <row r="52" spans="4:4" ht="15.75" customHeight="1">
      <c r="D52" s="18"/>
    </row>
    <row r="53" spans="4:4" ht="15.75" customHeight="1">
      <c r="D53" s="18"/>
    </row>
    <row r="54" spans="4:4" ht="15.75" customHeight="1">
      <c r="D54" s="18"/>
    </row>
    <row r="55" spans="4:4" ht="15.75" customHeight="1">
      <c r="D55" s="18"/>
    </row>
    <row r="56" spans="4:4" ht="15.75" customHeight="1">
      <c r="D56" s="18"/>
    </row>
    <row r="57" spans="4:4" ht="15.75" customHeight="1">
      <c r="D57" s="18"/>
    </row>
    <row r="58" spans="4:4" ht="15.75" customHeight="1">
      <c r="D58" s="18"/>
    </row>
    <row r="59" spans="4:4" ht="15.75" customHeight="1">
      <c r="D59" s="18"/>
    </row>
    <row r="60" spans="4:4" ht="15.75" customHeight="1">
      <c r="D60" s="18"/>
    </row>
    <row r="61" spans="4:4" ht="15.75" customHeight="1">
      <c r="D61" s="18"/>
    </row>
    <row r="62" spans="4:4" ht="15.75" customHeight="1">
      <c r="D62" s="18"/>
    </row>
    <row r="63" spans="4:4" ht="15.75" customHeight="1">
      <c r="D63" s="18"/>
    </row>
    <row r="64" spans="4:4" ht="15.75" customHeight="1">
      <c r="D64" s="18"/>
    </row>
    <row r="65" spans="4:4" ht="15.75" customHeight="1">
      <c r="D65" s="18"/>
    </row>
    <row r="66" spans="4:4" ht="15.75" customHeight="1">
      <c r="D66" s="18"/>
    </row>
    <row r="67" spans="4:4" ht="15.75" customHeight="1">
      <c r="D67" s="18"/>
    </row>
    <row r="68" spans="4:4" ht="15.75" customHeight="1">
      <c r="D68" s="18"/>
    </row>
    <row r="69" spans="4:4" ht="15.75" customHeight="1">
      <c r="D69" s="18"/>
    </row>
    <row r="70" spans="4:4" ht="15.75" customHeight="1">
      <c r="D70" s="18"/>
    </row>
    <row r="71" spans="4:4" ht="15.75" customHeight="1">
      <c r="D71" s="18"/>
    </row>
    <row r="72" spans="4:4" ht="15.75" customHeight="1">
      <c r="D72" s="18"/>
    </row>
    <row r="73" spans="4:4" ht="15.75" customHeight="1">
      <c r="D73" s="18"/>
    </row>
    <row r="74" spans="4:4" ht="15.75" customHeight="1">
      <c r="D74" s="18"/>
    </row>
    <row r="75" spans="4:4" ht="15.75" customHeight="1">
      <c r="D75" s="18"/>
    </row>
    <row r="76" spans="4:4" ht="15.75" customHeight="1">
      <c r="D76" s="18"/>
    </row>
    <row r="77" spans="4:4" ht="15.75" customHeight="1">
      <c r="D77" s="18"/>
    </row>
    <row r="78" spans="4:4" ht="15.75" customHeight="1">
      <c r="D78" s="18"/>
    </row>
    <row r="79" spans="4:4" ht="15.75" customHeight="1">
      <c r="D79" s="18"/>
    </row>
    <row r="80" spans="4:4" ht="15.75" customHeight="1">
      <c r="D80" s="18"/>
    </row>
    <row r="81" spans="4:4" ht="15.75" customHeight="1">
      <c r="D81" s="18"/>
    </row>
    <row r="82" spans="4:4" ht="15.75" customHeight="1">
      <c r="D82" s="18"/>
    </row>
    <row r="83" spans="4:4" ht="15.75" customHeight="1">
      <c r="D83" s="18"/>
    </row>
    <row r="84" spans="4:4" ht="15.75" customHeight="1">
      <c r="D84" s="18"/>
    </row>
    <row r="85" spans="4:4" ht="15.75" customHeight="1">
      <c r="D85" s="18"/>
    </row>
    <row r="86" spans="4:4" ht="15.75" customHeight="1">
      <c r="D86" s="18"/>
    </row>
    <row r="87" spans="4:4" ht="15.75" customHeight="1">
      <c r="D87" s="18"/>
    </row>
    <row r="88" spans="4:4" ht="15.75" customHeight="1">
      <c r="D88" s="18"/>
    </row>
    <row r="89" spans="4:4" ht="15.75" customHeight="1">
      <c r="D89" s="18"/>
    </row>
    <row r="90" spans="4:4" ht="15.75" customHeight="1">
      <c r="D90" s="18"/>
    </row>
    <row r="91" spans="4:4" ht="15.75" customHeight="1">
      <c r="D91" s="18"/>
    </row>
    <row r="92" spans="4:4" ht="15.75" customHeight="1">
      <c r="D92" s="18"/>
    </row>
    <row r="93" spans="4:4" ht="15.75" customHeight="1">
      <c r="D93" s="18"/>
    </row>
    <row r="94" spans="4:4" ht="15.75" customHeight="1">
      <c r="D94" s="18"/>
    </row>
    <row r="95" spans="4:4" ht="15.75" customHeight="1">
      <c r="D95" s="18"/>
    </row>
    <row r="96" spans="4:4" ht="15.75" customHeight="1">
      <c r="D96" s="18"/>
    </row>
    <row r="97" spans="4:4" ht="15.75" customHeight="1">
      <c r="D97" s="18"/>
    </row>
    <row r="98" spans="4:4" ht="15.75" customHeight="1">
      <c r="D98" s="18"/>
    </row>
    <row r="99" spans="4:4" ht="15.75" customHeight="1">
      <c r="D99" s="18"/>
    </row>
    <row r="100" spans="4:4" ht="15.75" customHeight="1">
      <c r="D100" s="18"/>
    </row>
    <row r="101" spans="4:4" ht="15.75" customHeight="1">
      <c r="D101" s="18"/>
    </row>
    <row r="102" spans="4:4" ht="15.75" customHeight="1">
      <c r="D102" s="18"/>
    </row>
    <row r="103" spans="4:4" ht="15.75" customHeight="1">
      <c r="D103" s="18"/>
    </row>
    <row r="104" spans="4:4" ht="15.75" customHeight="1">
      <c r="D104" s="18"/>
    </row>
    <row r="105" spans="4:4" ht="15.75" customHeight="1">
      <c r="D105" s="18"/>
    </row>
    <row r="106" spans="4:4" ht="15.75" customHeight="1">
      <c r="D106" s="18"/>
    </row>
    <row r="107" spans="4:4" ht="15.75" customHeight="1">
      <c r="D107" s="18"/>
    </row>
    <row r="108" spans="4:4" ht="15.75" customHeight="1">
      <c r="D108" s="18"/>
    </row>
    <row r="109" spans="4:4" ht="15.75" customHeight="1">
      <c r="D109" s="18"/>
    </row>
    <row r="110" spans="4:4" ht="15.75" customHeight="1">
      <c r="D110" s="18"/>
    </row>
    <row r="111" spans="4:4" ht="15.75" customHeight="1">
      <c r="D111" s="18"/>
    </row>
    <row r="112" spans="4:4" ht="15.75" customHeight="1">
      <c r="D112" s="18"/>
    </row>
    <row r="113" spans="4:4" ht="15.75" customHeight="1">
      <c r="D113" s="18"/>
    </row>
    <row r="114" spans="4:4" ht="15.75" customHeight="1">
      <c r="D114" s="18"/>
    </row>
    <row r="115" spans="4:4" ht="15.75" customHeight="1">
      <c r="D115" s="18"/>
    </row>
    <row r="116" spans="4:4" ht="15.75" customHeight="1">
      <c r="D116" s="18"/>
    </row>
    <row r="117" spans="4:4" ht="15.75" customHeight="1">
      <c r="D117" s="18"/>
    </row>
    <row r="118" spans="4:4" ht="15.75" customHeight="1">
      <c r="D118" s="18"/>
    </row>
    <row r="119" spans="4:4" ht="15.75" customHeight="1">
      <c r="D119" s="18"/>
    </row>
    <row r="120" spans="4:4" ht="15.75" customHeight="1">
      <c r="D120" s="18"/>
    </row>
    <row r="121" spans="4:4" ht="15.75" customHeight="1">
      <c r="D121" s="18"/>
    </row>
    <row r="122" spans="4:4" ht="15.75" customHeight="1">
      <c r="D122" s="18"/>
    </row>
    <row r="123" spans="4:4" ht="15.75" customHeight="1">
      <c r="D123" s="18"/>
    </row>
    <row r="124" spans="4:4" ht="15.75" customHeight="1">
      <c r="D124" s="18"/>
    </row>
    <row r="125" spans="4:4" ht="15.75" customHeight="1">
      <c r="D125" s="18"/>
    </row>
    <row r="126" spans="4:4" ht="15.75" customHeight="1">
      <c r="D126" s="18"/>
    </row>
    <row r="127" spans="4:4" ht="15.75" customHeight="1">
      <c r="D127" s="18"/>
    </row>
    <row r="128" spans="4:4" ht="15.75" customHeight="1">
      <c r="D128" s="18"/>
    </row>
    <row r="129" spans="4:4" ht="15.75" customHeight="1">
      <c r="D129" s="18"/>
    </row>
    <row r="130" spans="4:4" ht="15.75" customHeight="1">
      <c r="D130" s="18"/>
    </row>
    <row r="131" spans="4:4" ht="15.75" customHeight="1">
      <c r="D131" s="18"/>
    </row>
    <row r="132" spans="4:4" ht="15.75" customHeight="1">
      <c r="D132" s="18"/>
    </row>
    <row r="133" spans="4:4" ht="15.75" customHeight="1">
      <c r="D133" s="18"/>
    </row>
    <row r="134" spans="4:4" ht="15.75" customHeight="1">
      <c r="D134" s="18"/>
    </row>
    <row r="135" spans="4:4" ht="15.75" customHeight="1">
      <c r="D135" s="18"/>
    </row>
    <row r="136" spans="4:4" ht="15.75" customHeight="1">
      <c r="D136" s="18"/>
    </row>
    <row r="137" spans="4:4" ht="15.75" customHeight="1">
      <c r="D137" s="18"/>
    </row>
    <row r="138" spans="4:4" ht="15.75" customHeight="1">
      <c r="D138" s="18"/>
    </row>
    <row r="139" spans="4:4" ht="15.75" customHeight="1">
      <c r="D139" s="18"/>
    </row>
    <row r="140" spans="4:4" ht="15.75" customHeight="1">
      <c r="D140" s="18"/>
    </row>
    <row r="141" spans="4:4" ht="15.75" customHeight="1">
      <c r="D141" s="18"/>
    </row>
    <row r="142" spans="4:4" ht="15.75" customHeight="1">
      <c r="D142" s="18"/>
    </row>
    <row r="143" spans="4:4" ht="15.75" customHeight="1">
      <c r="D143" s="18"/>
    </row>
    <row r="144" spans="4:4" ht="15.75" customHeight="1">
      <c r="D144" s="18"/>
    </row>
    <row r="145" spans="4:4" ht="15.75" customHeight="1">
      <c r="D145" s="18"/>
    </row>
    <row r="146" spans="4:4" ht="15.75" customHeight="1">
      <c r="D146" s="18"/>
    </row>
    <row r="147" spans="4:4" ht="15.75" customHeight="1">
      <c r="D147" s="18"/>
    </row>
    <row r="148" spans="4:4" ht="15.75" customHeight="1">
      <c r="D148" s="18"/>
    </row>
    <row r="149" spans="4:4" ht="15.75" customHeight="1">
      <c r="D149" s="18"/>
    </row>
    <row r="150" spans="4:4" ht="15.75" customHeight="1">
      <c r="D150" s="18"/>
    </row>
    <row r="151" spans="4:4" ht="15.75" customHeight="1">
      <c r="D151" s="18"/>
    </row>
    <row r="152" spans="4:4" ht="15.75" customHeight="1">
      <c r="D152" s="18"/>
    </row>
    <row r="153" spans="4:4" ht="15.75" customHeight="1">
      <c r="D153" s="18"/>
    </row>
    <row r="154" spans="4:4" ht="15.75" customHeight="1">
      <c r="D154" s="18"/>
    </row>
    <row r="155" spans="4:4" ht="15.75" customHeight="1">
      <c r="D155" s="18"/>
    </row>
    <row r="156" spans="4:4" ht="15.75" customHeight="1">
      <c r="D156" s="18"/>
    </row>
    <row r="157" spans="4:4" ht="15.75" customHeight="1">
      <c r="D157" s="18"/>
    </row>
    <row r="158" spans="4:4" ht="15.75" customHeight="1">
      <c r="D158" s="18"/>
    </row>
    <row r="159" spans="4:4" ht="15.75" customHeight="1">
      <c r="D159" s="18"/>
    </row>
    <row r="160" spans="4:4" ht="15.75" customHeight="1">
      <c r="D160" s="18"/>
    </row>
    <row r="161" spans="4:4" ht="15.75" customHeight="1">
      <c r="D161" s="18"/>
    </row>
    <row r="162" spans="4:4" ht="15.75" customHeight="1">
      <c r="D162" s="18"/>
    </row>
    <row r="163" spans="4:4" ht="15.75" customHeight="1">
      <c r="D163" s="18"/>
    </row>
    <row r="164" spans="4:4" ht="15.75" customHeight="1">
      <c r="D164" s="18"/>
    </row>
    <row r="165" spans="4:4" ht="15.75" customHeight="1">
      <c r="D165" s="18"/>
    </row>
    <row r="166" spans="4:4" ht="15.75" customHeight="1">
      <c r="D166" s="18"/>
    </row>
    <row r="167" spans="4:4" ht="15.75" customHeight="1">
      <c r="D167" s="18"/>
    </row>
    <row r="168" spans="4:4" ht="15.75" customHeight="1">
      <c r="D168" s="18"/>
    </row>
    <row r="169" spans="4:4" ht="15.75" customHeight="1">
      <c r="D169" s="18"/>
    </row>
    <row r="170" spans="4:4" ht="15.75" customHeight="1">
      <c r="D170" s="18"/>
    </row>
    <row r="171" spans="4:4" ht="15.75" customHeight="1">
      <c r="D171" s="18"/>
    </row>
    <row r="172" spans="4:4" ht="15.75" customHeight="1">
      <c r="D172" s="18"/>
    </row>
    <row r="173" spans="4:4" ht="15.75" customHeight="1">
      <c r="D173" s="18"/>
    </row>
    <row r="174" spans="4:4" ht="15.75" customHeight="1">
      <c r="D174" s="18"/>
    </row>
    <row r="175" spans="4:4" ht="15.75" customHeight="1">
      <c r="D175" s="18"/>
    </row>
    <row r="176" spans="4:4" ht="15.75" customHeight="1">
      <c r="D176" s="18"/>
    </row>
    <row r="177" spans="4:4" ht="15.75" customHeight="1">
      <c r="D177" s="18"/>
    </row>
    <row r="178" spans="4:4" ht="15.75" customHeight="1">
      <c r="D178" s="18"/>
    </row>
    <row r="179" spans="4:4" ht="15.75" customHeight="1">
      <c r="D179" s="18"/>
    </row>
    <row r="180" spans="4:4" ht="15.75" customHeight="1">
      <c r="D180" s="18"/>
    </row>
    <row r="181" spans="4:4" ht="15.75" customHeight="1">
      <c r="D181" s="18"/>
    </row>
    <row r="182" spans="4:4" ht="15.75" customHeight="1">
      <c r="D182" s="18"/>
    </row>
    <row r="183" spans="4:4" ht="15.75" customHeight="1">
      <c r="D183" s="18"/>
    </row>
    <row r="184" spans="4:4" ht="15.75" customHeight="1">
      <c r="D184" s="18"/>
    </row>
    <row r="185" spans="4:4" ht="15.75" customHeight="1">
      <c r="D185" s="18"/>
    </row>
    <row r="186" spans="4:4" ht="15.75" customHeight="1">
      <c r="D186" s="18"/>
    </row>
    <row r="187" spans="4:4" ht="15.75" customHeight="1">
      <c r="D187" s="18"/>
    </row>
    <row r="188" spans="4:4" ht="15.75" customHeight="1">
      <c r="D188" s="18"/>
    </row>
    <row r="189" spans="4:4" ht="15.75" customHeight="1">
      <c r="D189" s="18"/>
    </row>
    <row r="190" spans="4:4" ht="15.75" customHeight="1">
      <c r="D190" s="18"/>
    </row>
    <row r="191" spans="4:4" ht="15.75" customHeight="1">
      <c r="D191" s="18"/>
    </row>
    <row r="192" spans="4:4" ht="15.75" customHeight="1">
      <c r="D192" s="18"/>
    </row>
    <row r="193" spans="4:4" ht="15.75" customHeight="1">
      <c r="D193" s="18"/>
    </row>
    <row r="194" spans="4:4" ht="15.75" customHeight="1">
      <c r="D194" s="18"/>
    </row>
    <row r="195" spans="4:4" ht="15.75" customHeight="1">
      <c r="D195" s="18"/>
    </row>
    <row r="196" spans="4:4" ht="15.75" customHeight="1">
      <c r="D196" s="18"/>
    </row>
    <row r="197" spans="4:4" ht="15.75" customHeight="1">
      <c r="D197" s="18"/>
    </row>
    <row r="198" spans="4:4" ht="15.75" customHeight="1">
      <c r="D198" s="18"/>
    </row>
    <row r="199" spans="4:4" ht="15.75" customHeight="1">
      <c r="D199" s="18"/>
    </row>
    <row r="200" spans="4:4" ht="15.75" customHeight="1">
      <c r="D200" s="18"/>
    </row>
    <row r="201" spans="4:4" ht="15.75" customHeight="1">
      <c r="D201" s="18"/>
    </row>
    <row r="202" spans="4:4" ht="15.75" customHeight="1">
      <c r="D202" s="18"/>
    </row>
    <row r="203" spans="4:4" ht="15.75" customHeight="1">
      <c r="D203" s="18"/>
    </row>
    <row r="204" spans="4:4" ht="15.75" customHeight="1">
      <c r="D204" s="18"/>
    </row>
    <row r="205" spans="4:4" ht="15.75" customHeight="1">
      <c r="D205" s="18"/>
    </row>
    <row r="206" spans="4:4" ht="15.75" customHeight="1">
      <c r="D206" s="18"/>
    </row>
    <row r="207" spans="4:4" ht="15.75" customHeight="1">
      <c r="D207" s="18"/>
    </row>
    <row r="208" spans="4:4" ht="15.75" customHeight="1">
      <c r="D208" s="18"/>
    </row>
    <row r="209" spans="4:4" ht="15.75" customHeight="1">
      <c r="D209" s="18"/>
    </row>
    <row r="210" spans="4:4" ht="15.75" customHeight="1">
      <c r="D210" s="18"/>
    </row>
    <row r="211" spans="4:4" ht="15.75" customHeight="1">
      <c r="D211" s="18"/>
    </row>
    <row r="212" spans="4:4" ht="15.75" customHeight="1">
      <c r="D212" s="18"/>
    </row>
    <row r="213" spans="4:4" ht="15.75" customHeight="1">
      <c r="D213" s="18"/>
    </row>
    <row r="214" spans="4:4" ht="15.75" customHeight="1">
      <c r="D214" s="18"/>
    </row>
    <row r="215" spans="4:4" ht="15.75" customHeight="1">
      <c r="D215" s="18"/>
    </row>
    <row r="216" spans="4:4" ht="15.75" customHeight="1">
      <c r="D216" s="18"/>
    </row>
    <row r="217" spans="4:4" ht="15.75" customHeight="1">
      <c r="D217" s="18"/>
    </row>
    <row r="218" spans="4:4" ht="15.75" customHeight="1">
      <c r="D218" s="18"/>
    </row>
    <row r="219" spans="4:4" ht="15.75" customHeight="1">
      <c r="D219" s="18"/>
    </row>
    <row r="220" spans="4:4" ht="15.75" customHeight="1">
      <c r="D220" s="18"/>
    </row>
    <row r="221" spans="4:4" ht="15.75" customHeight="1">
      <c r="D221" s="18"/>
    </row>
    <row r="222" spans="4:4" ht="15.75" customHeight="1">
      <c r="D222" s="18"/>
    </row>
    <row r="223" spans="4:4" ht="15.75" customHeight="1">
      <c r="D223" s="18"/>
    </row>
    <row r="224" spans="4:4" ht="15.75" customHeight="1">
      <c r="D224" s="18"/>
    </row>
    <row r="225" spans="4:4" ht="15.75" customHeight="1">
      <c r="D225" s="18"/>
    </row>
    <row r="226" spans="4:4" ht="15.75" customHeight="1">
      <c r="D226" s="18"/>
    </row>
    <row r="227" spans="4:4" ht="15.75" customHeight="1">
      <c r="D227" s="18"/>
    </row>
    <row r="228" spans="4:4" ht="15.75" customHeight="1">
      <c r="D228" s="18"/>
    </row>
    <row r="229" spans="4:4" ht="15.75" customHeight="1">
      <c r="D229" s="18"/>
    </row>
    <row r="230" spans="4:4" ht="15.75" customHeight="1">
      <c r="D230" s="18"/>
    </row>
    <row r="231" spans="4:4" ht="15.75" customHeight="1">
      <c r="D231" s="18"/>
    </row>
    <row r="232" spans="4:4" ht="15.75" customHeight="1">
      <c r="D232" s="18"/>
    </row>
    <row r="233" spans="4:4" ht="15.75" customHeight="1">
      <c r="D233" s="18"/>
    </row>
    <row r="234" spans="4:4" ht="15.75" customHeight="1">
      <c r="D234" s="18"/>
    </row>
    <row r="235" spans="4:4" ht="15.75" customHeight="1">
      <c r="D235" s="18"/>
    </row>
    <row r="236" spans="4:4" ht="15.75" customHeight="1">
      <c r="D236" s="18"/>
    </row>
    <row r="237" spans="4:4" ht="15.75" customHeight="1">
      <c r="D237" s="18"/>
    </row>
    <row r="238" spans="4:4" ht="15.75" customHeight="1">
      <c r="D238" s="18"/>
    </row>
    <row r="239" spans="4:4" ht="15.75" customHeight="1">
      <c r="D239" s="18"/>
    </row>
    <row r="240" spans="4:4" ht="15.75" customHeight="1">
      <c r="D240" s="18"/>
    </row>
    <row r="241" spans="4:4" ht="15.75" customHeight="1">
      <c r="D241" s="18"/>
    </row>
    <row r="242" spans="4:4" ht="15.75" customHeight="1">
      <c r="D242" s="18"/>
    </row>
    <row r="243" spans="4:4" ht="15.75" customHeight="1">
      <c r="D243" s="18"/>
    </row>
    <row r="244" spans="4:4" ht="15.75" customHeight="1">
      <c r="D244" s="18"/>
    </row>
    <row r="245" spans="4:4" ht="15.75" customHeight="1">
      <c r="D245" s="18"/>
    </row>
    <row r="246" spans="4:4" ht="15.75" customHeight="1">
      <c r="D246" s="18"/>
    </row>
    <row r="247" spans="4:4" ht="15.75" customHeight="1">
      <c r="D247" s="18"/>
    </row>
    <row r="248" spans="4:4" ht="15.75" customHeight="1">
      <c r="D248" s="18"/>
    </row>
    <row r="249" spans="4:4" ht="15.75" customHeight="1">
      <c r="D249" s="18"/>
    </row>
    <row r="250" spans="4:4" ht="15.75" customHeight="1">
      <c r="D250" s="18"/>
    </row>
    <row r="251" spans="4:4" ht="15.75" customHeight="1">
      <c r="D251" s="18"/>
    </row>
    <row r="252" spans="4:4" ht="15.75" customHeight="1">
      <c r="D252" s="18"/>
    </row>
    <row r="253" spans="4:4" ht="15.75" customHeight="1">
      <c r="D253" s="18"/>
    </row>
    <row r="254" spans="4:4" ht="15.75" customHeight="1">
      <c r="D254" s="18"/>
    </row>
    <row r="255" spans="4:4" ht="15.75" customHeight="1">
      <c r="D255" s="18"/>
    </row>
    <row r="256" spans="4:4" ht="15.75" customHeight="1">
      <c r="D256" s="18"/>
    </row>
    <row r="257" spans="4:4" ht="15.75" customHeight="1">
      <c r="D257" s="18"/>
    </row>
    <row r="258" spans="4:4" ht="15.75" customHeight="1">
      <c r="D258" s="18"/>
    </row>
    <row r="259" spans="4:4" ht="15.75" customHeight="1">
      <c r="D259" s="18"/>
    </row>
    <row r="260" spans="4:4" ht="15.75" customHeight="1">
      <c r="D260" s="18"/>
    </row>
    <row r="261" spans="4:4" ht="15.75" customHeight="1">
      <c r="D261" s="18"/>
    </row>
    <row r="262" spans="4:4" ht="15.75" customHeight="1">
      <c r="D262" s="18"/>
    </row>
    <row r="263" spans="4:4" ht="15.75" customHeight="1">
      <c r="D263" s="18"/>
    </row>
    <row r="264" spans="4:4" ht="15.75" customHeight="1">
      <c r="D264" s="18"/>
    </row>
    <row r="265" spans="4:4" ht="15.75" customHeight="1">
      <c r="D265" s="18"/>
    </row>
    <row r="266" spans="4:4" ht="15.75" customHeight="1">
      <c r="D266" s="18"/>
    </row>
    <row r="267" spans="4:4" ht="15.75" customHeight="1">
      <c r="D267" s="18"/>
    </row>
    <row r="268" spans="4:4" ht="15.75" customHeight="1">
      <c r="D268" s="18"/>
    </row>
    <row r="269" spans="4:4" ht="15.75" customHeight="1">
      <c r="D269" s="18"/>
    </row>
    <row r="270" spans="4:4" ht="15.75" customHeight="1">
      <c r="D270" s="18"/>
    </row>
    <row r="271" spans="4:4" ht="15.75" customHeight="1">
      <c r="D271" s="18"/>
    </row>
    <row r="272" spans="4:4" ht="15.75" customHeight="1">
      <c r="D272" s="18"/>
    </row>
    <row r="273" spans="4:4" ht="15.75" customHeight="1">
      <c r="D273" s="18"/>
    </row>
    <row r="274" spans="4:4" ht="15.75" customHeight="1">
      <c r="D274" s="18"/>
    </row>
    <row r="275" spans="4:4" ht="15.75" customHeight="1">
      <c r="D275" s="18"/>
    </row>
    <row r="276" spans="4:4" ht="15.75" customHeight="1">
      <c r="D276" s="18"/>
    </row>
    <row r="277" spans="4:4" ht="15.75" customHeight="1">
      <c r="D277" s="18"/>
    </row>
    <row r="278" spans="4:4" ht="15.75" customHeight="1">
      <c r="D278" s="18"/>
    </row>
    <row r="279" spans="4:4" ht="15.75" customHeight="1">
      <c r="D279" s="18"/>
    </row>
    <row r="280" spans="4:4" ht="15.75" customHeight="1">
      <c r="D280" s="18"/>
    </row>
    <row r="281" spans="4:4" ht="15.75" customHeight="1">
      <c r="D281" s="18"/>
    </row>
    <row r="282" spans="4:4" ht="15.75" customHeight="1">
      <c r="D282" s="18"/>
    </row>
    <row r="283" spans="4:4" ht="15.75" customHeight="1">
      <c r="D283" s="18"/>
    </row>
    <row r="284" spans="4:4" ht="15.75" customHeight="1">
      <c r="D284" s="18"/>
    </row>
    <row r="285" spans="4:4" ht="15.75" customHeight="1">
      <c r="D285" s="18"/>
    </row>
    <row r="286" spans="4:4" ht="15.75" customHeight="1">
      <c r="D286" s="18"/>
    </row>
    <row r="287" spans="4:4" ht="15.75" customHeight="1">
      <c r="D287" s="18"/>
    </row>
    <row r="288" spans="4:4" ht="15.75" customHeight="1">
      <c r="D288" s="18"/>
    </row>
    <row r="289" spans="4:4" ht="15.75" customHeight="1">
      <c r="D289" s="18"/>
    </row>
    <row r="290" spans="4:4" ht="15.75" customHeight="1">
      <c r="D290" s="18"/>
    </row>
    <row r="291" spans="4:4" ht="15.75" customHeight="1">
      <c r="D291" s="18"/>
    </row>
    <row r="292" spans="4:4" ht="15.75" customHeight="1">
      <c r="D292" s="18"/>
    </row>
    <row r="293" spans="4:4" ht="15.75" customHeight="1">
      <c r="D293" s="18"/>
    </row>
    <row r="294" spans="4:4" ht="15.75" customHeight="1">
      <c r="D294" s="18"/>
    </row>
    <row r="295" spans="4:4" ht="15.75" customHeight="1">
      <c r="D295" s="18"/>
    </row>
    <row r="296" spans="4:4" ht="15.75" customHeight="1">
      <c r="D296" s="18"/>
    </row>
    <row r="297" spans="4:4" ht="15.75" customHeight="1">
      <c r="D297" s="18"/>
    </row>
    <row r="298" spans="4:4" ht="15.75" customHeight="1">
      <c r="D298" s="18"/>
    </row>
    <row r="299" spans="4:4" ht="15.75" customHeight="1">
      <c r="D299" s="18"/>
    </row>
    <row r="300" spans="4:4" ht="15.75" customHeight="1">
      <c r="D300" s="18"/>
    </row>
    <row r="301" spans="4:4" ht="15.75" customHeight="1">
      <c r="D301" s="18"/>
    </row>
    <row r="302" spans="4:4" ht="15.75" customHeight="1">
      <c r="D302" s="18"/>
    </row>
    <row r="303" spans="4:4" ht="15.75" customHeight="1">
      <c r="D303" s="18"/>
    </row>
    <row r="304" spans="4:4" ht="15.75" customHeight="1">
      <c r="D304" s="18"/>
    </row>
    <row r="305" spans="4:4" ht="15.75" customHeight="1">
      <c r="D305" s="18"/>
    </row>
    <row r="306" spans="4:4" ht="15.75" customHeight="1">
      <c r="D306" s="18"/>
    </row>
    <row r="307" spans="4:4" ht="15.75" customHeight="1">
      <c r="D307" s="18"/>
    </row>
    <row r="308" spans="4:4" ht="15.75" customHeight="1">
      <c r="D308" s="18"/>
    </row>
    <row r="309" spans="4:4" ht="15.75" customHeight="1">
      <c r="D309" s="18"/>
    </row>
    <row r="310" spans="4:4" ht="15.75" customHeight="1">
      <c r="D310" s="18"/>
    </row>
    <row r="311" spans="4:4" ht="15.75" customHeight="1">
      <c r="D311" s="18"/>
    </row>
    <row r="312" spans="4:4" ht="15.75" customHeight="1">
      <c r="D312" s="18"/>
    </row>
    <row r="313" spans="4:4" ht="15.75" customHeight="1">
      <c r="D313" s="18"/>
    </row>
    <row r="314" spans="4:4" ht="15.75" customHeight="1">
      <c r="D314" s="18"/>
    </row>
    <row r="315" spans="4:4" ht="15.75" customHeight="1">
      <c r="D315" s="18"/>
    </row>
    <row r="316" spans="4:4" ht="15.75" customHeight="1">
      <c r="D316" s="18"/>
    </row>
    <row r="317" spans="4:4" ht="15.75" customHeight="1">
      <c r="D317" s="18"/>
    </row>
    <row r="318" spans="4:4" ht="15.75" customHeight="1">
      <c r="D318" s="18"/>
    </row>
    <row r="319" spans="4:4" ht="15.75" customHeight="1">
      <c r="D319" s="18"/>
    </row>
    <row r="320" spans="4:4" ht="15.75" customHeight="1">
      <c r="D320" s="18"/>
    </row>
    <row r="321" spans="4:4" ht="15.75" customHeight="1">
      <c r="D321" s="18"/>
    </row>
    <row r="322" spans="4:4" ht="15.75" customHeight="1">
      <c r="D322" s="18"/>
    </row>
    <row r="323" spans="4:4" ht="15.75" customHeight="1">
      <c r="D323" s="18"/>
    </row>
    <row r="324" spans="4:4" ht="15.75" customHeight="1">
      <c r="D324" s="18"/>
    </row>
    <row r="325" spans="4:4" ht="15.75" customHeight="1">
      <c r="D325" s="18"/>
    </row>
    <row r="326" spans="4:4" ht="15.75" customHeight="1">
      <c r="D326" s="18"/>
    </row>
    <row r="327" spans="4:4" ht="15.75" customHeight="1">
      <c r="D327" s="18"/>
    </row>
    <row r="328" spans="4:4" ht="15.75" customHeight="1">
      <c r="D328" s="18"/>
    </row>
    <row r="329" spans="4:4" ht="15.75" customHeight="1">
      <c r="D329" s="18"/>
    </row>
    <row r="330" spans="4:4" ht="15.75" customHeight="1">
      <c r="D330" s="18"/>
    </row>
    <row r="331" spans="4:4" ht="15.75" customHeight="1">
      <c r="D331" s="18"/>
    </row>
    <row r="332" spans="4:4" ht="15.75" customHeight="1">
      <c r="D332" s="18"/>
    </row>
    <row r="333" spans="4:4" ht="15.75" customHeight="1">
      <c r="D333" s="18"/>
    </row>
    <row r="334" spans="4:4" ht="15.75" customHeight="1">
      <c r="D334" s="18"/>
    </row>
    <row r="335" spans="4:4" ht="15.75" customHeight="1">
      <c r="D335" s="18"/>
    </row>
    <row r="336" spans="4:4" ht="15.75" customHeight="1">
      <c r="D336" s="18"/>
    </row>
    <row r="337" spans="4:4" ht="15.75" customHeight="1">
      <c r="D337" s="18"/>
    </row>
    <row r="338" spans="4:4" ht="15.75" customHeight="1">
      <c r="D338" s="18"/>
    </row>
    <row r="339" spans="4:4" ht="15.75" customHeight="1">
      <c r="D339" s="18"/>
    </row>
    <row r="340" spans="4:4" ht="15.75" customHeight="1">
      <c r="D340" s="18"/>
    </row>
    <row r="341" spans="4:4" ht="15.75" customHeight="1">
      <c r="D341" s="18"/>
    </row>
    <row r="342" spans="4:4" ht="15.75" customHeight="1">
      <c r="D342" s="18"/>
    </row>
    <row r="343" spans="4:4" ht="15.75" customHeight="1">
      <c r="D343" s="18"/>
    </row>
    <row r="344" spans="4:4" ht="15.75" customHeight="1">
      <c r="D344" s="18"/>
    </row>
    <row r="345" spans="4:4" ht="15.75" customHeight="1">
      <c r="D345" s="18"/>
    </row>
    <row r="346" spans="4:4" ht="15.75" customHeight="1">
      <c r="D346" s="18"/>
    </row>
    <row r="347" spans="4:4" ht="15.75" customHeight="1">
      <c r="D347" s="18"/>
    </row>
    <row r="348" spans="4:4" ht="15.75" customHeight="1">
      <c r="D348" s="18"/>
    </row>
    <row r="349" spans="4:4" ht="15.75" customHeight="1">
      <c r="D349" s="18"/>
    </row>
    <row r="350" spans="4:4" ht="15.75" customHeight="1">
      <c r="D350" s="18"/>
    </row>
    <row r="351" spans="4:4" ht="15.75" customHeight="1">
      <c r="D351" s="18"/>
    </row>
    <row r="352" spans="4:4" ht="15.75" customHeight="1">
      <c r="D352" s="18"/>
    </row>
    <row r="353" spans="4:4" ht="15.75" customHeight="1">
      <c r="D353" s="18"/>
    </row>
    <row r="354" spans="4:4" ht="15.75" customHeight="1">
      <c r="D354" s="18"/>
    </row>
    <row r="355" spans="4:4" ht="15.75" customHeight="1">
      <c r="D355" s="18"/>
    </row>
    <row r="356" spans="4:4" ht="15.75" customHeight="1">
      <c r="D356" s="18"/>
    </row>
    <row r="357" spans="4:4" ht="15.75" customHeight="1">
      <c r="D357" s="18"/>
    </row>
    <row r="358" spans="4:4" ht="15.75" customHeight="1">
      <c r="D358" s="18"/>
    </row>
    <row r="359" spans="4:4" ht="15.75" customHeight="1">
      <c r="D359" s="18"/>
    </row>
    <row r="360" spans="4:4" ht="15.75" customHeight="1">
      <c r="D360" s="18"/>
    </row>
    <row r="361" spans="4:4" ht="15.75" customHeight="1">
      <c r="D361" s="18"/>
    </row>
    <row r="362" spans="4:4" ht="15.75" customHeight="1">
      <c r="D362" s="18"/>
    </row>
    <row r="363" spans="4:4" ht="15.75" customHeight="1">
      <c r="D363" s="18"/>
    </row>
    <row r="364" spans="4:4" ht="15.75" customHeight="1">
      <c r="D364" s="18"/>
    </row>
    <row r="365" spans="4:4" ht="15.75" customHeight="1">
      <c r="D365" s="18"/>
    </row>
    <row r="366" spans="4:4" ht="15.75" customHeight="1">
      <c r="D366" s="18"/>
    </row>
    <row r="367" spans="4:4" ht="15.75" customHeight="1">
      <c r="D367" s="18"/>
    </row>
    <row r="368" spans="4:4" ht="15.75" customHeight="1">
      <c r="D368" s="18"/>
    </row>
    <row r="369" spans="4:4" ht="15.75" customHeight="1">
      <c r="D369" s="18"/>
    </row>
    <row r="370" spans="4:4" ht="15.75" customHeight="1">
      <c r="D370" s="18"/>
    </row>
    <row r="371" spans="4:4" ht="15.75" customHeight="1">
      <c r="D371" s="18"/>
    </row>
    <row r="372" spans="4:4" ht="15.75" customHeight="1">
      <c r="D372" s="18"/>
    </row>
    <row r="373" spans="4:4" ht="15.75" customHeight="1">
      <c r="D373" s="18"/>
    </row>
    <row r="374" spans="4:4" ht="15.75" customHeight="1">
      <c r="D374" s="18"/>
    </row>
    <row r="375" spans="4:4" ht="15.75" customHeight="1">
      <c r="D375" s="18"/>
    </row>
    <row r="376" spans="4:4" ht="15.75" customHeight="1">
      <c r="D376" s="18"/>
    </row>
    <row r="377" spans="4:4" ht="15.75" customHeight="1">
      <c r="D377" s="18"/>
    </row>
    <row r="378" spans="4:4" ht="15.75" customHeight="1">
      <c r="D378" s="18"/>
    </row>
    <row r="379" spans="4:4" ht="15.75" customHeight="1">
      <c r="D379" s="18"/>
    </row>
    <row r="380" spans="4:4" ht="15.75" customHeight="1">
      <c r="D380" s="18"/>
    </row>
    <row r="381" spans="4:4" ht="15.75" customHeight="1">
      <c r="D381" s="18"/>
    </row>
    <row r="382" spans="4:4" ht="15.75" customHeight="1">
      <c r="D382" s="18"/>
    </row>
    <row r="383" spans="4:4" ht="15.75" customHeight="1">
      <c r="D383" s="18"/>
    </row>
    <row r="384" spans="4:4" ht="15.75" customHeight="1">
      <c r="D384" s="18"/>
    </row>
    <row r="385" spans="4:4" ht="15.75" customHeight="1">
      <c r="D385" s="18"/>
    </row>
    <row r="386" spans="4:4" ht="15.75" customHeight="1">
      <c r="D386" s="18"/>
    </row>
    <row r="387" spans="4:4" ht="15.75" customHeight="1">
      <c r="D387" s="18"/>
    </row>
    <row r="388" spans="4:4" ht="15.75" customHeight="1">
      <c r="D388" s="18"/>
    </row>
    <row r="389" spans="4:4" ht="15.75" customHeight="1">
      <c r="D389" s="18"/>
    </row>
    <row r="390" spans="4:4" ht="15.75" customHeight="1">
      <c r="D390" s="18"/>
    </row>
    <row r="391" spans="4:4" ht="15.75" customHeight="1">
      <c r="D391" s="18"/>
    </row>
    <row r="392" spans="4:4" ht="15.75" customHeight="1">
      <c r="D392" s="18"/>
    </row>
    <row r="393" spans="4:4" ht="15.75" customHeight="1">
      <c r="D393" s="18"/>
    </row>
    <row r="394" spans="4:4" ht="15.75" customHeight="1">
      <c r="D394" s="18"/>
    </row>
    <row r="395" spans="4:4" ht="15.75" customHeight="1">
      <c r="D395" s="18"/>
    </row>
    <row r="396" spans="4:4" ht="15.75" customHeight="1">
      <c r="D396" s="18"/>
    </row>
    <row r="397" spans="4:4" ht="15.75" customHeight="1">
      <c r="D397" s="18"/>
    </row>
    <row r="398" spans="4:4" ht="15.75" customHeight="1">
      <c r="D398" s="18"/>
    </row>
    <row r="399" spans="4:4" ht="15.75" customHeight="1">
      <c r="D399" s="18"/>
    </row>
    <row r="400" spans="4:4" ht="15.75" customHeight="1">
      <c r="D400" s="18"/>
    </row>
    <row r="401" spans="4:4" ht="15.75" customHeight="1">
      <c r="D401" s="18"/>
    </row>
    <row r="402" spans="4:4" ht="15.75" customHeight="1">
      <c r="D402" s="18"/>
    </row>
    <row r="403" spans="4:4" ht="15.75" customHeight="1">
      <c r="D403" s="18"/>
    </row>
    <row r="404" spans="4:4" ht="15.75" customHeight="1">
      <c r="D404" s="18"/>
    </row>
    <row r="405" spans="4:4" ht="15.75" customHeight="1">
      <c r="D405" s="18"/>
    </row>
    <row r="406" spans="4:4" ht="15.75" customHeight="1">
      <c r="D406" s="18"/>
    </row>
    <row r="407" spans="4:4" ht="15.75" customHeight="1">
      <c r="D407" s="18"/>
    </row>
    <row r="408" spans="4:4" ht="15.75" customHeight="1">
      <c r="D408" s="18"/>
    </row>
    <row r="409" spans="4:4" ht="15.75" customHeight="1">
      <c r="D409" s="18"/>
    </row>
    <row r="410" spans="4:4" ht="15.75" customHeight="1">
      <c r="D410" s="18"/>
    </row>
    <row r="411" spans="4:4" ht="15.75" customHeight="1">
      <c r="D411" s="18"/>
    </row>
    <row r="412" spans="4:4" ht="15.75" customHeight="1">
      <c r="D412" s="18"/>
    </row>
    <row r="413" spans="4:4" ht="15.75" customHeight="1">
      <c r="D413" s="18"/>
    </row>
    <row r="414" spans="4:4" ht="15.75" customHeight="1">
      <c r="D414" s="18"/>
    </row>
    <row r="415" spans="4:4" ht="15.75" customHeight="1">
      <c r="D415" s="18"/>
    </row>
    <row r="416" spans="4:4" ht="15.75" customHeight="1">
      <c r="D416" s="18"/>
    </row>
    <row r="417" spans="4:4" ht="15.75" customHeight="1">
      <c r="D417" s="18"/>
    </row>
    <row r="418" spans="4:4" ht="15.75" customHeight="1">
      <c r="D418" s="18"/>
    </row>
    <row r="419" spans="4:4" ht="15.75" customHeight="1">
      <c r="D419" s="18"/>
    </row>
    <row r="420" spans="4:4" ht="15.75" customHeight="1">
      <c r="D420" s="18"/>
    </row>
    <row r="421" spans="4:4" ht="15.75" customHeight="1">
      <c r="D421" s="18"/>
    </row>
    <row r="422" spans="4:4" ht="15.75" customHeight="1">
      <c r="D422" s="18"/>
    </row>
    <row r="423" spans="4:4" ht="15.75" customHeight="1">
      <c r="D423" s="18"/>
    </row>
    <row r="424" spans="4:4" ht="15.75" customHeight="1">
      <c r="D424" s="18"/>
    </row>
    <row r="425" spans="4:4" ht="15.75" customHeight="1">
      <c r="D425" s="18"/>
    </row>
    <row r="426" spans="4:4" ht="15.75" customHeight="1">
      <c r="D426" s="18"/>
    </row>
    <row r="427" spans="4:4" ht="15.75" customHeight="1">
      <c r="D427" s="18"/>
    </row>
    <row r="428" spans="4:4" ht="15.75" customHeight="1">
      <c r="D428" s="18"/>
    </row>
    <row r="429" spans="4:4" ht="15.75" customHeight="1">
      <c r="D429" s="18"/>
    </row>
    <row r="430" spans="4:4" ht="15.75" customHeight="1">
      <c r="D430" s="18"/>
    </row>
    <row r="431" spans="4:4" ht="15.75" customHeight="1">
      <c r="D431" s="18"/>
    </row>
    <row r="432" spans="4:4" ht="15.75" customHeight="1">
      <c r="D432" s="18"/>
    </row>
    <row r="433" spans="4:4" ht="15.75" customHeight="1">
      <c r="D433" s="18"/>
    </row>
    <row r="434" spans="4:4" ht="15.75" customHeight="1">
      <c r="D434" s="18"/>
    </row>
    <row r="435" spans="4:4" ht="15.75" customHeight="1">
      <c r="D435" s="18"/>
    </row>
    <row r="436" spans="4:4" ht="15.75" customHeight="1">
      <c r="D436" s="18"/>
    </row>
    <row r="437" spans="4:4" ht="15.75" customHeight="1">
      <c r="D437" s="18"/>
    </row>
    <row r="438" spans="4:4" ht="15.75" customHeight="1">
      <c r="D438" s="18"/>
    </row>
    <row r="439" spans="4:4" ht="15.75" customHeight="1">
      <c r="D439" s="18"/>
    </row>
    <row r="440" spans="4:4" ht="15.75" customHeight="1">
      <c r="D440" s="18"/>
    </row>
    <row r="441" spans="4:4" ht="15.75" customHeight="1">
      <c r="D441" s="18"/>
    </row>
    <row r="442" spans="4:4" ht="15.75" customHeight="1">
      <c r="D442" s="18"/>
    </row>
    <row r="443" spans="4:4" ht="15.75" customHeight="1">
      <c r="D443" s="18"/>
    </row>
    <row r="444" spans="4:4" ht="15.75" customHeight="1">
      <c r="D444" s="18"/>
    </row>
    <row r="445" spans="4:4" ht="15.75" customHeight="1">
      <c r="D445" s="18"/>
    </row>
    <row r="446" spans="4:4" ht="15.75" customHeight="1">
      <c r="D446" s="18"/>
    </row>
    <row r="447" spans="4:4" ht="15.75" customHeight="1">
      <c r="D447" s="18"/>
    </row>
    <row r="448" spans="4:4" ht="15.75" customHeight="1">
      <c r="D448" s="18"/>
    </row>
    <row r="449" spans="4:4" ht="15.75" customHeight="1">
      <c r="D449" s="18"/>
    </row>
    <row r="450" spans="4:4" ht="15.75" customHeight="1">
      <c r="D450" s="18"/>
    </row>
    <row r="451" spans="4:4" ht="15.75" customHeight="1">
      <c r="D451" s="18"/>
    </row>
    <row r="452" spans="4:4" ht="15.75" customHeight="1">
      <c r="D452" s="18"/>
    </row>
    <row r="453" spans="4:4" ht="15.75" customHeight="1">
      <c r="D453" s="18"/>
    </row>
    <row r="454" spans="4:4" ht="15.75" customHeight="1">
      <c r="D454" s="18"/>
    </row>
    <row r="455" spans="4:4" ht="15.75" customHeight="1">
      <c r="D455" s="18"/>
    </row>
    <row r="456" spans="4:4" ht="15.75" customHeight="1">
      <c r="D456" s="18"/>
    </row>
    <row r="457" spans="4:4" ht="15.75" customHeight="1">
      <c r="D457" s="18"/>
    </row>
    <row r="458" spans="4:4" ht="15.75" customHeight="1">
      <c r="D458" s="18"/>
    </row>
    <row r="459" spans="4:4" ht="15.75" customHeight="1">
      <c r="D459" s="18"/>
    </row>
    <row r="460" spans="4:4" ht="15.75" customHeight="1">
      <c r="D460" s="18"/>
    </row>
    <row r="461" spans="4:4" ht="15.75" customHeight="1">
      <c r="D461" s="18"/>
    </row>
    <row r="462" spans="4:4" ht="15.75" customHeight="1">
      <c r="D462" s="18"/>
    </row>
    <row r="463" spans="4:4" ht="15.75" customHeight="1">
      <c r="D463" s="18"/>
    </row>
    <row r="464" spans="4:4" ht="15.75" customHeight="1">
      <c r="D464" s="18"/>
    </row>
    <row r="465" spans="4:4" ht="15.75" customHeight="1">
      <c r="D465" s="18"/>
    </row>
    <row r="466" spans="4:4" ht="15.75" customHeight="1">
      <c r="D466" s="18"/>
    </row>
    <row r="467" spans="4:4" ht="15.75" customHeight="1">
      <c r="D467" s="18"/>
    </row>
    <row r="468" spans="4:4" ht="15.75" customHeight="1">
      <c r="D468" s="18"/>
    </row>
    <row r="469" spans="4:4" ht="15.75" customHeight="1">
      <c r="D469" s="18"/>
    </row>
    <row r="470" spans="4:4" ht="15.75" customHeight="1">
      <c r="D470" s="18"/>
    </row>
    <row r="471" spans="4:4" ht="15.75" customHeight="1">
      <c r="D471" s="18"/>
    </row>
    <row r="472" spans="4:4" ht="15.75" customHeight="1">
      <c r="D472" s="18"/>
    </row>
    <row r="473" spans="4:4" ht="15.75" customHeight="1">
      <c r="D473" s="18"/>
    </row>
    <row r="474" spans="4:4" ht="15.75" customHeight="1">
      <c r="D474" s="18"/>
    </row>
    <row r="475" spans="4:4" ht="15.75" customHeight="1">
      <c r="D475" s="18"/>
    </row>
    <row r="476" spans="4:4" ht="15.75" customHeight="1">
      <c r="D476" s="18"/>
    </row>
    <row r="477" spans="4:4" ht="15.75" customHeight="1">
      <c r="D477" s="18"/>
    </row>
    <row r="478" spans="4:4" ht="15.75" customHeight="1">
      <c r="D478" s="18"/>
    </row>
    <row r="479" spans="4:4" ht="15.75" customHeight="1">
      <c r="D479" s="18"/>
    </row>
    <row r="480" spans="4:4" ht="15.75" customHeight="1">
      <c r="D480" s="18"/>
    </row>
    <row r="481" spans="4:4" ht="15.75" customHeight="1">
      <c r="D481" s="18"/>
    </row>
    <row r="482" spans="4:4" ht="15.75" customHeight="1">
      <c r="D482" s="18"/>
    </row>
    <row r="483" spans="4:4" ht="15.75" customHeight="1">
      <c r="D483" s="18"/>
    </row>
    <row r="484" spans="4:4" ht="15.75" customHeight="1">
      <c r="D484" s="18"/>
    </row>
    <row r="485" spans="4:4" ht="15.75" customHeight="1">
      <c r="D485" s="18"/>
    </row>
    <row r="486" spans="4:4" ht="15.75" customHeight="1">
      <c r="D486" s="18"/>
    </row>
    <row r="487" spans="4:4" ht="15.75" customHeight="1">
      <c r="D487" s="18"/>
    </row>
    <row r="488" spans="4:4" ht="15.75" customHeight="1">
      <c r="D488" s="18"/>
    </row>
    <row r="489" spans="4:4" ht="15.75" customHeight="1">
      <c r="D489" s="18"/>
    </row>
    <row r="490" spans="4:4" ht="15.75" customHeight="1">
      <c r="D490" s="18"/>
    </row>
    <row r="491" spans="4:4" ht="15.75" customHeight="1">
      <c r="D491" s="18"/>
    </row>
    <row r="492" spans="4:4" ht="15.75" customHeight="1">
      <c r="D492" s="18"/>
    </row>
    <row r="493" spans="4:4" ht="15.75" customHeight="1">
      <c r="D493" s="18"/>
    </row>
    <row r="494" spans="4:4" ht="15.75" customHeight="1">
      <c r="D494" s="18"/>
    </row>
    <row r="495" spans="4:4" ht="15.75" customHeight="1">
      <c r="D495" s="18"/>
    </row>
    <row r="496" spans="4:4" ht="15.75" customHeight="1">
      <c r="D496" s="18"/>
    </row>
    <row r="497" spans="4:4" ht="15.75" customHeight="1">
      <c r="D497" s="18"/>
    </row>
    <row r="498" spans="4:4" ht="15.75" customHeight="1">
      <c r="D498" s="18"/>
    </row>
    <row r="499" spans="4:4" ht="15.75" customHeight="1">
      <c r="D499" s="18"/>
    </row>
    <row r="500" spans="4:4" ht="15.75" customHeight="1">
      <c r="D500" s="18"/>
    </row>
    <row r="501" spans="4:4" ht="15.75" customHeight="1">
      <c r="D501" s="18"/>
    </row>
    <row r="502" spans="4:4" ht="15.75" customHeight="1">
      <c r="D502" s="18"/>
    </row>
    <row r="503" spans="4:4" ht="15.75" customHeight="1">
      <c r="D503" s="18"/>
    </row>
    <row r="504" spans="4:4" ht="15.75" customHeight="1">
      <c r="D504" s="18"/>
    </row>
    <row r="505" spans="4:4" ht="15.75" customHeight="1">
      <c r="D505" s="18"/>
    </row>
    <row r="506" spans="4:4" ht="15.75" customHeight="1">
      <c r="D506" s="18"/>
    </row>
    <row r="507" spans="4:4" ht="15.75" customHeight="1">
      <c r="D507" s="18"/>
    </row>
    <row r="508" spans="4:4" ht="15.75" customHeight="1">
      <c r="D508" s="18"/>
    </row>
    <row r="509" spans="4:4" ht="15.75" customHeight="1">
      <c r="D509" s="18"/>
    </row>
    <row r="510" spans="4:4" ht="15.75" customHeight="1">
      <c r="D510" s="18"/>
    </row>
    <row r="511" spans="4:4" ht="15.75" customHeight="1">
      <c r="D511" s="18"/>
    </row>
    <row r="512" spans="4:4" ht="15.75" customHeight="1">
      <c r="D512" s="18"/>
    </row>
    <row r="513" spans="4:4" ht="15.75" customHeight="1">
      <c r="D513" s="18"/>
    </row>
    <row r="514" spans="4:4" ht="15.75" customHeight="1">
      <c r="D514" s="18"/>
    </row>
    <row r="515" spans="4:4" ht="15.75" customHeight="1">
      <c r="D515" s="18"/>
    </row>
    <row r="516" spans="4:4" ht="15.75" customHeight="1">
      <c r="D516" s="18"/>
    </row>
    <row r="517" spans="4:4" ht="15.75" customHeight="1">
      <c r="D517" s="18"/>
    </row>
    <row r="518" spans="4:4" ht="15.75" customHeight="1">
      <c r="D518" s="18"/>
    </row>
    <row r="519" spans="4:4" ht="15.75" customHeight="1">
      <c r="D519" s="18"/>
    </row>
    <row r="520" spans="4:4" ht="15.75" customHeight="1">
      <c r="D520" s="18"/>
    </row>
    <row r="521" spans="4:4" ht="15.75" customHeight="1">
      <c r="D521" s="18"/>
    </row>
    <row r="522" spans="4:4" ht="15.75" customHeight="1">
      <c r="D522" s="18"/>
    </row>
    <row r="523" spans="4:4" ht="15.75" customHeight="1">
      <c r="D523" s="18"/>
    </row>
    <row r="524" spans="4:4" ht="15.75" customHeight="1">
      <c r="D524" s="18"/>
    </row>
    <row r="525" spans="4:4" ht="15.75" customHeight="1">
      <c r="D525" s="18"/>
    </row>
    <row r="526" spans="4:4" ht="15.75" customHeight="1">
      <c r="D526" s="18"/>
    </row>
    <row r="527" spans="4:4" ht="15.75" customHeight="1">
      <c r="D527" s="18"/>
    </row>
    <row r="528" spans="4:4" ht="15.75" customHeight="1">
      <c r="D528" s="18"/>
    </row>
    <row r="529" spans="4:4" ht="15.75" customHeight="1">
      <c r="D529" s="18"/>
    </row>
    <row r="530" spans="4:4" ht="15.75" customHeight="1">
      <c r="D530" s="18"/>
    </row>
    <row r="531" spans="4:4" ht="15.75" customHeight="1">
      <c r="D531" s="18"/>
    </row>
    <row r="532" spans="4:4" ht="15.75" customHeight="1">
      <c r="D532" s="18"/>
    </row>
    <row r="533" spans="4:4" ht="15.75" customHeight="1">
      <c r="D533" s="18"/>
    </row>
    <row r="534" spans="4:4" ht="15.75" customHeight="1">
      <c r="D534" s="18"/>
    </row>
    <row r="535" spans="4:4" ht="15.75" customHeight="1">
      <c r="D535" s="18"/>
    </row>
    <row r="536" spans="4:4" ht="15.75" customHeight="1">
      <c r="D536" s="18"/>
    </row>
    <row r="537" spans="4:4" ht="15.75" customHeight="1">
      <c r="D537" s="18"/>
    </row>
    <row r="538" spans="4:4" ht="15.75" customHeight="1">
      <c r="D538" s="18"/>
    </row>
    <row r="539" spans="4:4" ht="15.75" customHeight="1">
      <c r="D539" s="18"/>
    </row>
    <row r="540" spans="4:4" ht="15.75" customHeight="1">
      <c r="D540" s="18"/>
    </row>
    <row r="541" spans="4:4" ht="15.75" customHeight="1">
      <c r="D541" s="18"/>
    </row>
    <row r="542" spans="4:4" ht="15.75" customHeight="1">
      <c r="D542" s="18"/>
    </row>
    <row r="543" spans="4:4" ht="15.75" customHeight="1">
      <c r="D543" s="18"/>
    </row>
    <row r="544" spans="4:4" ht="15.75" customHeight="1">
      <c r="D544" s="18"/>
    </row>
    <row r="545" spans="4:4" ht="15.75" customHeight="1">
      <c r="D545" s="18"/>
    </row>
    <row r="546" spans="4:4" ht="15.75" customHeight="1">
      <c r="D546" s="18"/>
    </row>
    <row r="547" spans="4:4" ht="15.75" customHeight="1">
      <c r="D547" s="18"/>
    </row>
    <row r="548" spans="4:4" ht="15.75" customHeight="1">
      <c r="D548" s="18"/>
    </row>
    <row r="549" spans="4:4" ht="15.75" customHeight="1">
      <c r="D549" s="18"/>
    </row>
    <row r="550" spans="4:4" ht="15.75" customHeight="1">
      <c r="D550" s="18"/>
    </row>
    <row r="551" spans="4:4" ht="15.75" customHeight="1">
      <c r="D551" s="18"/>
    </row>
    <row r="552" spans="4:4" ht="15.75" customHeight="1">
      <c r="D552" s="18"/>
    </row>
    <row r="553" spans="4:4" ht="15.75" customHeight="1">
      <c r="D553" s="18"/>
    </row>
    <row r="554" spans="4:4" ht="15.75" customHeight="1">
      <c r="D554" s="18"/>
    </row>
    <row r="555" spans="4:4" ht="15.75" customHeight="1">
      <c r="D555" s="18"/>
    </row>
    <row r="556" spans="4:4" ht="15.75" customHeight="1">
      <c r="D556" s="18"/>
    </row>
    <row r="557" spans="4:4" ht="15.75" customHeight="1">
      <c r="D557" s="18"/>
    </row>
    <row r="558" spans="4:4" ht="15.75" customHeight="1">
      <c r="D558" s="18"/>
    </row>
    <row r="559" spans="4:4" ht="15.75" customHeight="1">
      <c r="D559" s="18"/>
    </row>
    <row r="560" spans="4:4" ht="15.75" customHeight="1">
      <c r="D560" s="18"/>
    </row>
    <row r="561" spans="4:4" ht="15.75" customHeight="1">
      <c r="D561" s="18"/>
    </row>
    <row r="562" spans="4:4" ht="15.75" customHeight="1">
      <c r="D562" s="18"/>
    </row>
    <row r="563" spans="4:4" ht="15.75" customHeight="1">
      <c r="D563" s="18"/>
    </row>
    <row r="564" spans="4:4" ht="15.75" customHeight="1">
      <c r="D564" s="18"/>
    </row>
    <row r="565" spans="4:4" ht="15.75" customHeight="1">
      <c r="D565" s="18"/>
    </row>
    <row r="566" spans="4:4" ht="15.75" customHeight="1">
      <c r="D566" s="18"/>
    </row>
    <row r="567" spans="4:4" ht="15.75" customHeight="1">
      <c r="D567" s="18"/>
    </row>
    <row r="568" spans="4:4" ht="15.75" customHeight="1">
      <c r="D568" s="18"/>
    </row>
    <row r="569" spans="4:4" ht="15.75" customHeight="1">
      <c r="D569" s="18"/>
    </row>
    <row r="570" spans="4:4" ht="15.75" customHeight="1">
      <c r="D570" s="18"/>
    </row>
    <row r="571" spans="4:4" ht="15.75" customHeight="1">
      <c r="D571" s="18"/>
    </row>
    <row r="572" spans="4:4" ht="15.75" customHeight="1">
      <c r="D572" s="18"/>
    </row>
    <row r="573" spans="4:4" ht="15.75" customHeight="1">
      <c r="D573" s="18"/>
    </row>
    <row r="574" spans="4:4" ht="15.75" customHeight="1">
      <c r="D574" s="18"/>
    </row>
    <row r="575" spans="4:4" ht="15.75" customHeight="1">
      <c r="D575" s="18"/>
    </row>
    <row r="576" spans="4:4" ht="15.75" customHeight="1">
      <c r="D576" s="18"/>
    </row>
    <row r="577" spans="4:4" ht="15.75" customHeight="1">
      <c r="D577" s="18"/>
    </row>
    <row r="578" spans="4:4" ht="15.75" customHeight="1">
      <c r="D578" s="18"/>
    </row>
    <row r="579" spans="4:4" ht="15.75" customHeight="1">
      <c r="D579" s="18"/>
    </row>
    <row r="580" spans="4:4" ht="15.75" customHeight="1">
      <c r="D580" s="18"/>
    </row>
    <row r="581" spans="4:4" ht="15.75" customHeight="1">
      <c r="D581" s="18"/>
    </row>
    <row r="582" spans="4:4" ht="15.75" customHeight="1">
      <c r="D582" s="18"/>
    </row>
    <row r="583" spans="4:4" ht="15.75" customHeight="1">
      <c r="D583" s="18"/>
    </row>
    <row r="584" spans="4:4" ht="15.75" customHeight="1">
      <c r="D584" s="18"/>
    </row>
    <row r="585" spans="4:4" ht="15.75" customHeight="1">
      <c r="D585" s="18"/>
    </row>
    <row r="586" spans="4:4" ht="15.75" customHeight="1">
      <c r="D586" s="18"/>
    </row>
    <row r="587" spans="4:4" ht="15.75" customHeight="1">
      <c r="D587" s="18"/>
    </row>
    <row r="588" spans="4:4" ht="15.75" customHeight="1">
      <c r="D588" s="18"/>
    </row>
    <row r="589" spans="4:4" ht="15.75" customHeight="1">
      <c r="D589" s="18"/>
    </row>
    <row r="590" spans="4:4" ht="15.75" customHeight="1">
      <c r="D590" s="18"/>
    </row>
    <row r="591" spans="4:4" ht="15.75" customHeight="1">
      <c r="D591" s="18"/>
    </row>
    <row r="592" spans="4:4" ht="15.75" customHeight="1">
      <c r="D592" s="18"/>
    </row>
    <row r="593" spans="4:4" ht="15.75" customHeight="1">
      <c r="D593" s="18"/>
    </row>
    <row r="594" spans="4:4" ht="15.75" customHeight="1">
      <c r="D594" s="18"/>
    </row>
    <row r="595" spans="4:4" ht="15.75" customHeight="1">
      <c r="D595" s="18"/>
    </row>
    <row r="596" spans="4:4" ht="15.75" customHeight="1">
      <c r="D596" s="18"/>
    </row>
    <row r="597" spans="4:4" ht="15.75" customHeight="1">
      <c r="D597" s="18"/>
    </row>
    <row r="598" spans="4:4" ht="15.75" customHeight="1">
      <c r="D598" s="18"/>
    </row>
    <row r="599" spans="4:4" ht="15.75" customHeight="1">
      <c r="D599" s="18"/>
    </row>
    <row r="600" spans="4:4" ht="15.75" customHeight="1">
      <c r="D600" s="18"/>
    </row>
    <row r="601" spans="4:4" ht="15.75" customHeight="1">
      <c r="D601" s="18"/>
    </row>
    <row r="602" spans="4:4" ht="15.75" customHeight="1">
      <c r="D602" s="18"/>
    </row>
    <row r="603" spans="4:4" ht="15.75" customHeight="1">
      <c r="D603" s="18"/>
    </row>
    <row r="604" spans="4:4" ht="15.75" customHeight="1">
      <c r="D604" s="18"/>
    </row>
    <row r="605" spans="4:4" ht="15.75" customHeight="1">
      <c r="D605" s="18"/>
    </row>
    <row r="606" spans="4:4" ht="15.75" customHeight="1">
      <c r="D606" s="18"/>
    </row>
    <row r="607" spans="4:4" ht="15.75" customHeight="1">
      <c r="D607" s="18"/>
    </row>
    <row r="608" spans="4:4" ht="15.75" customHeight="1">
      <c r="D608" s="18"/>
    </row>
    <row r="609" spans="4:4" ht="15.75" customHeight="1">
      <c r="D609" s="18"/>
    </row>
    <row r="610" spans="4:4" ht="15.75" customHeight="1">
      <c r="D610" s="18"/>
    </row>
    <row r="611" spans="4:4" ht="15.75" customHeight="1">
      <c r="D611" s="18"/>
    </row>
    <row r="612" spans="4:4" ht="15.75" customHeight="1">
      <c r="D612" s="18"/>
    </row>
    <row r="613" spans="4:4" ht="15.75" customHeight="1">
      <c r="D613" s="18"/>
    </row>
    <row r="614" spans="4:4" ht="15.75" customHeight="1">
      <c r="D614" s="18"/>
    </row>
    <row r="615" spans="4:4" ht="15.75" customHeight="1">
      <c r="D615" s="18"/>
    </row>
    <row r="616" spans="4:4" ht="15.75" customHeight="1">
      <c r="D616" s="18"/>
    </row>
    <row r="617" spans="4:4" ht="15.75" customHeight="1">
      <c r="D617" s="18"/>
    </row>
    <row r="618" spans="4:4" ht="15.75" customHeight="1">
      <c r="D618" s="18"/>
    </row>
    <row r="619" spans="4:4" ht="15.75" customHeight="1">
      <c r="D619" s="18"/>
    </row>
    <row r="620" spans="4:4" ht="15.75" customHeight="1">
      <c r="D620" s="18"/>
    </row>
    <row r="621" spans="4:4" ht="15.75" customHeight="1">
      <c r="D621" s="18"/>
    </row>
    <row r="622" spans="4:4" ht="15.75" customHeight="1">
      <c r="D622" s="18"/>
    </row>
    <row r="623" spans="4:4" ht="15.75" customHeight="1">
      <c r="D623" s="18"/>
    </row>
    <row r="624" spans="4:4" ht="15.75" customHeight="1">
      <c r="D624" s="18"/>
    </row>
    <row r="625" spans="4:4" ht="15.75" customHeight="1">
      <c r="D625" s="18"/>
    </row>
    <row r="626" spans="4:4" ht="15.75" customHeight="1">
      <c r="D626" s="18"/>
    </row>
    <row r="627" spans="4:4" ht="15.75" customHeight="1">
      <c r="D627" s="18"/>
    </row>
    <row r="628" spans="4:4" ht="15.75" customHeight="1">
      <c r="D628" s="18"/>
    </row>
    <row r="629" spans="4:4" ht="15.75" customHeight="1">
      <c r="D629" s="18"/>
    </row>
    <row r="630" spans="4:4" ht="15.75" customHeight="1">
      <c r="D630" s="18"/>
    </row>
    <row r="631" spans="4:4" ht="15.75" customHeight="1">
      <c r="D631" s="18"/>
    </row>
    <row r="632" spans="4:4" ht="15.75" customHeight="1">
      <c r="D632" s="18"/>
    </row>
    <row r="633" spans="4:4" ht="15.75" customHeight="1">
      <c r="D633" s="18"/>
    </row>
    <row r="634" spans="4:4" ht="15.75" customHeight="1">
      <c r="D634" s="18"/>
    </row>
    <row r="635" spans="4:4" ht="15.75" customHeight="1">
      <c r="D635" s="18"/>
    </row>
    <row r="636" spans="4:4" ht="15.75" customHeight="1">
      <c r="D636" s="18"/>
    </row>
    <row r="637" spans="4:4" ht="15.75" customHeight="1">
      <c r="D637" s="18"/>
    </row>
    <row r="638" spans="4:4" ht="15.75" customHeight="1">
      <c r="D638" s="18"/>
    </row>
    <row r="639" spans="4:4" ht="15.75" customHeight="1">
      <c r="D639" s="18"/>
    </row>
    <row r="640" spans="4:4" ht="15.75" customHeight="1">
      <c r="D640" s="18"/>
    </row>
    <row r="641" spans="4:4" ht="15.75" customHeight="1">
      <c r="D641" s="18"/>
    </row>
    <row r="642" spans="4:4" ht="15.75" customHeight="1">
      <c r="D642" s="18"/>
    </row>
    <row r="643" spans="4:4" ht="15.75" customHeight="1">
      <c r="D643" s="18"/>
    </row>
    <row r="644" spans="4:4" ht="15.75" customHeight="1">
      <c r="D644" s="18"/>
    </row>
    <row r="645" spans="4:4" ht="15.75" customHeight="1">
      <c r="D645" s="18"/>
    </row>
    <row r="646" spans="4:4" ht="15.75" customHeight="1">
      <c r="D646" s="18"/>
    </row>
    <row r="647" spans="4:4" ht="15.75" customHeight="1">
      <c r="D647" s="18"/>
    </row>
    <row r="648" spans="4:4" ht="15.75" customHeight="1">
      <c r="D648" s="18"/>
    </row>
    <row r="649" spans="4:4" ht="15.75" customHeight="1">
      <c r="D649" s="18"/>
    </row>
    <row r="650" spans="4:4" ht="15.75" customHeight="1">
      <c r="D650" s="18"/>
    </row>
    <row r="651" spans="4:4" ht="15.75" customHeight="1">
      <c r="D651" s="18"/>
    </row>
    <row r="652" spans="4:4" ht="15.75" customHeight="1">
      <c r="D652" s="18"/>
    </row>
    <row r="653" spans="4:4" ht="15.75" customHeight="1">
      <c r="D653" s="18"/>
    </row>
    <row r="654" spans="4:4" ht="15.75" customHeight="1">
      <c r="D654" s="18"/>
    </row>
    <row r="655" spans="4:4" ht="15.75" customHeight="1">
      <c r="D655" s="18"/>
    </row>
    <row r="656" spans="4:4" ht="15.75" customHeight="1">
      <c r="D656" s="18"/>
    </row>
    <row r="657" spans="4:4" ht="15.75" customHeight="1">
      <c r="D657" s="18"/>
    </row>
    <row r="658" spans="4:4" ht="15.75" customHeight="1">
      <c r="D658" s="18"/>
    </row>
    <row r="659" spans="4:4" ht="15.75" customHeight="1">
      <c r="D659" s="18"/>
    </row>
    <row r="660" spans="4:4" ht="15.75" customHeight="1">
      <c r="D660" s="18"/>
    </row>
    <row r="661" spans="4:4" ht="15.75" customHeight="1">
      <c r="D661" s="18"/>
    </row>
    <row r="662" spans="4:4" ht="15.75" customHeight="1">
      <c r="D662" s="18"/>
    </row>
    <row r="663" spans="4:4" ht="15.75" customHeight="1">
      <c r="D663" s="18"/>
    </row>
    <row r="664" spans="4:4" ht="15.75" customHeight="1">
      <c r="D664" s="18"/>
    </row>
    <row r="665" spans="4:4" ht="15.75" customHeight="1">
      <c r="D665" s="18"/>
    </row>
    <row r="666" spans="4:4" ht="15.75" customHeight="1">
      <c r="D666" s="18"/>
    </row>
    <row r="667" spans="4:4" ht="15.75" customHeight="1">
      <c r="D667" s="18"/>
    </row>
    <row r="668" spans="4:4" ht="15.75" customHeight="1">
      <c r="D668" s="18"/>
    </row>
    <row r="669" spans="4:4" ht="15.75" customHeight="1">
      <c r="D669" s="18"/>
    </row>
    <row r="670" spans="4:4" ht="15.75" customHeight="1">
      <c r="D670" s="18"/>
    </row>
    <row r="671" spans="4:4" ht="15.75" customHeight="1">
      <c r="D671" s="18"/>
    </row>
    <row r="672" spans="4:4" ht="15.75" customHeight="1">
      <c r="D672" s="18"/>
    </row>
    <row r="673" spans="4:4" ht="15.75" customHeight="1">
      <c r="D673" s="18"/>
    </row>
    <row r="674" spans="4:4" ht="15.75" customHeight="1">
      <c r="D674" s="18"/>
    </row>
    <row r="675" spans="4:4" ht="15.75" customHeight="1">
      <c r="D675" s="18"/>
    </row>
    <row r="676" spans="4:4" ht="15.75" customHeight="1">
      <c r="D676" s="18"/>
    </row>
    <row r="677" spans="4:4" ht="15.75" customHeight="1">
      <c r="D677" s="18"/>
    </row>
    <row r="678" spans="4:4" ht="15.75" customHeight="1">
      <c r="D678" s="18"/>
    </row>
    <row r="679" spans="4:4" ht="15.75" customHeight="1">
      <c r="D679" s="18"/>
    </row>
    <row r="680" spans="4:4" ht="15.75" customHeight="1">
      <c r="D680" s="18"/>
    </row>
    <row r="681" spans="4:4" ht="15.75" customHeight="1">
      <c r="D681" s="18"/>
    </row>
    <row r="682" spans="4:4" ht="15.75" customHeight="1">
      <c r="D682" s="18"/>
    </row>
    <row r="683" spans="4:4" ht="15.75" customHeight="1">
      <c r="D683" s="18"/>
    </row>
    <row r="684" spans="4:4" ht="15.75" customHeight="1">
      <c r="D684" s="18"/>
    </row>
    <row r="685" spans="4:4" ht="15.75" customHeight="1">
      <c r="D685" s="18"/>
    </row>
    <row r="686" spans="4:4" ht="15.75" customHeight="1">
      <c r="D686" s="18"/>
    </row>
    <row r="687" spans="4:4" ht="15.75" customHeight="1">
      <c r="D687" s="18"/>
    </row>
    <row r="688" spans="4:4" ht="15.75" customHeight="1">
      <c r="D688" s="18"/>
    </row>
    <row r="689" spans="4:4" ht="15.75" customHeight="1">
      <c r="D689" s="18"/>
    </row>
    <row r="690" spans="4:4" ht="15.75" customHeight="1">
      <c r="D690" s="18"/>
    </row>
    <row r="691" spans="4:4" ht="15.75" customHeight="1">
      <c r="D691" s="18"/>
    </row>
    <row r="692" spans="4:4" ht="15.75" customHeight="1">
      <c r="D692" s="18"/>
    </row>
    <row r="693" spans="4:4" ht="15.75" customHeight="1">
      <c r="D693" s="18"/>
    </row>
    <row r="694" spans="4:4" ht="15.75" customHeight="1">
      <c r="D694" s="18"/>
    </row>
    <row r="695" spans="4:4" ht="15.75" customHeight="1">
      <c r="D695" s="18"/>
    </row>
    <row r="696" spans="4:4" ht="15.75" customHeight="1">
      <c r="D696" s="18"/>
    </row>
    <row r="697" spans="4:4" ht="15.75" customHeight="1">
      <c r="D697" s="18"/>
    </row>
    <row r="698" spans="4:4" ht="15.75" customHeight="1">
      <c r="D698" s="18"/>
    </row>
    <row r="699" spans="4:4" ht="15.75" customHeight="1">
      <c r="D699" s="18"/>
    </row>
    <row r="700" spans="4:4" ht="15.75" customHeight="1">
      <c r="D700" s="18"/>
    </row>
    <row r="701" spans="4:4" ht="15.75" customHeight="1">
      <c r="D701" s="18"/>
    </row>
    <row r="702" spans="4:4" ht="15.75" customHeight="1">
      <c r="D702" s="18"/>
    </row>
    <row r="703" spans="4:4" ht="15.75" customHeight="1">
      <c r="D703" s="18"/>
    </row>
    <row r="704" spans="4:4" ht="15.75" customHeight="1">
      <c r="D704" s="18"/>
    </row>
    <row r="705" spans="4:4" ht="15.75" customHeight="1">
      <c r="D705" s="18"/>
    </row>
    <row r="706" spans="4:4" ht="15.75" customHeight="1">
      <c r="D706" s="18"/>
    </row>
    <row r="707" spans="4:4" ht="15.75" customHeight="1">
      <c r="D707" s="18"/>
    </row>
    <row r="708" spans="4:4" ht="15.75" customHeight="1">
      <c r="D708" s="18"/>
    </row>
    <row r="709" spans="4:4" ht="15.75" customHeight="1">
      <c r="D709" s="18"/>
    </row>
    <row r="710" spans="4:4" ht="15.75" customHeight="1">
      <c r="D710" s="18"/>
    </row>
    <row r="711" spans="4:4" ht="15.75" customHeight="1">
      <c r="D711" s="18"/>
    </row>
    <row r="712" spans="4:4" ht="15.75" customHeight="1">
      <c r="D712" s="18"/>
    </row>
    <row r="713" spans="4:4" ht="15.75" customHeight="1">
      <c r="D713" s="18"/>
    </row>
    <row r="714" spans="4:4" ht="15.75" customHeight="1">
      <c r="D714" s="18"/>
    </row>
    <row r="715" spans="4:4" ht="15.75" customHeight="1">
      <c r="D715" s="18"/>
    </row>
    <row r="716" spans="4:4" ht="15.75" customHeight="1">
      <c r="D716" s="18"/>
    </row>
    <row r="717" spans="4:4" ht="15.75" customHeight="1">
      <c r="D717" s="18"/>
    </row>
    <row r="718" spans="4:4" ht="15.75" customHeight="1">
      <c r="D718" s="18"/>
    </row>
    <row r="719" spans="4:4" ht="15.75" customHeight="1">
      <c r="D719" s="18"/>
    </row>
    <row r="720" spans="4:4" ht="15.75" customHeight="1">
      <c r="D720" s="18"/>
    </row>
    <row r="721" spans="4:4" ht="15.75" customHeight="1">
      <c r="D721" s="18"/>
    </row>
    <row r="722" spans="4:4" ht="15.75" customHeight="1">
      <c r="D722" s="18"/>
    </row>
    <row r="723" spans="4:4" ht="15.75" customHeight="1">
      <c r="D723" s="18"/>
    </row>
    <row r="724" spans="4:4" ht="15.75" customHeight="1">
      <c r="D724" s="18"/>
    </row>
    <row r="725" spans="4:4" ht="15.75" customHeight="1">
      <c r="D725" s="18"/>
    </row>
    <row r="726" spans="4:4" ht="15.75" customHeight="1">
      <c r="D726" s="18"/>
    </row>
    <row r="727" spans="4:4" ht="15.75" customHeight="1">
      <c r="D727" s="18"/>
    </row>
    <row r="728" spans="4:4" ht="15.75" customHeight="1">
      <c r="D728" s="18"/>
    </row>
    <row r="729" spans="4:4" ht="15.75" customHeight="1">
      <c r="D729" s="18"/>
    </row>
    <row r="730" spans="4:4" ht="15.75" customHeight="1">
      <c r="D730" s="18"/>
    </row>
    <row r="731" spans="4:4" ht="15.75" customHeight="1">
      <c r="D731" s="18"/>
    </row>
    <row r="732" spans="4:4" ht="15.75" customHeight="1">
      <c r="D732" s="18"/>
    </row>
    <row r="733" spans="4:4" ht="15.75" customHeight="1">
      <c r="D733" s="18"/>
    </row>
    <row r="734" spans="4:4" ht="15.75" customHeight="1">
      <c r="D734" s="18"/>
    </row>
    <row r="735" spans="4:4" ht="15.75" customHeight="1">
      <c r="D735" s="18"/>
    </row>
    <row r="736" spans="4:4" ht="15.75" customHeight="1">
      <c r="D736" s="18"/>
    </row>
    <row r="737" spans="4:4" ht="15.75" customHeight="1">
      <c r="D737" s="18"/>
    </row>
    <row r="738" spans="4:4" ht="15.75" customHeight="1">
      <c r="D738" s="18"/>
    </row>
    <row r="739" spans="4:4" ht="15.75" customHeight="1">
      <c r="D739" s="18"/>
    </row>
    <row r="740" spans="4:4" ht="15.75" customHeight="1">
      <c r="D740" s="18"/>
    </row>
    <row r="741" spans="4:4" ht="15.75" customHeight="1">
      <c r="D741" s="18"/>
    </row>
    <row r="742" spans="4:4" ht="15.75" customHeight="1">
      <c r="D742" s="18"/>
    </row>
    <row r="743" spans="4:4" ht="15.75" customHeight="1">
      <c r="D743" s="18"/>
    </row>
    <row r="744" spans="4:4" ht="15.75" customHeight="1">
      <c r="D744" s="18"/>
    </row>
    <row r="745" spans="4:4" ht="15.75" customHeight="1">
      <c r="D745" s="18"/>
    </row>
    <row r="746" spans="4:4" ht="15.75" customHeight="1">
      <c r="D746" s="18"/>
    </row>
    <row r="747" spans="4:4" ht="15.75" customHeight="1">
      <c r="D747" s="18"/>
    </row>
    <row r="748" spans="4:4" ht="15.75" customHeight="1">
      <c r="D748" s="18"/>
    </row>
    <row r="749" spans="4:4" ht="15.75" customHeight="1">
      <c r="D749" s="18"/>
    </row>
    <row r="750" spans="4:4" ht="15.75" customHeight="1">
      <c r="D750" s="18"/>
    </row>
    <row r="751" spans="4:4" ht="15.75" customHeight="1">
      <c r="D751" s="18"/>
    </row>
    <row r="752" spans="4:4" ht="15.75" customHeight="1">
      <c r="D752" s="18"/>
    </row>
    <row r="753" spans="4:4" ht="15.75" customHeight="1">
      <c r="D753" s="18"/>
    </row>
    <row r="754" spans="4:4" ht="15.75" customHeight="1">
      <c r="D754" s="18"/>
    </row>
    <row r="755" spans="4:4" ht="15.75" customHeight="1">
      <c r="D755" s="18"/>
    </row>
    <row r="756" spans="4:4" ht="15.75" customHeight="1">
      <c r="D756" s="18"/>
    </row>
    <row r="757" spans="4:4" ht="15.75" customHeight="1">
      <c r="D757" s="18"/>
    </row>
    <row r="758" spans="4:4" ht="15.75" customHeight="1">
      <c r="D758" s="18"/>
    </row>
    <row r="759" spans="4:4" ht="15.75" customHeight="1">
      <c r="D759" s="18"/>
    </row>
    <row r="760" spans="4:4" ht="15.75" customHeight="1">
      <c r="D760" s="18"/>
    </row>
    <row r="761" spans="4:4" ht="15.75" customHeight="1">
      <c r="D761" s="18"/>
    </row>
    <row r="762" spans="4:4" ht="15.75" customHeight="1">
      <c r="D762" s="18"/>
    </row>
    <row r="763" spans="4:4" ht="15.75" customHeight="1">
      <c r="D763" s="18"/>
    </row>
    <row r="764" spans="4:4" ht="15.75" customHeight="1">
      <c r="D764" s="18"/>
    </row>
    <row r="765" spans="4:4" ht="15.75" customHeight="1">
      <c r="D765" s="18"/>
    </row>
    <row r="766" spans="4:4" ht="15.75" customHeight="1">
      <c r="D766" s="18"/>
    </row>
    <row r="767" spans="4:4" ht="15.75" customHeight="1">
      <c r="D767" s="18"/>
    </row>
    <row r="768" spans="4:4" ht="15.75" customHeight="1">
      <c r="D768" s="18"/>
    </row>
    <row r="769" spans="4:4" ht="15.75" customHeight="1">
      <c r="D769" s="18"/>
    </row>
    <row r="770" spans="4:4" ht="15.75" customHeight="1">
      <c r="D770" s="18"/>
    </row>
    <row r="771" spans="4:4" ht="15.75" customHeight="1">
      <c r="D771" s="18"/>
    </row>
    <row r="772" spans="4:4" ht="15.75" customHeight="1">
      <c r="D772" s="18"/>
    </row>
    <row r="773" spans="4:4" ht="15.75" customHeight="1">
      <c r="D773" s="18"/>
    </row>
    <row r="774" spans="4:4" ht="15.75" customHeight="1">
      <c r="D774" s="18"/>
    </row>
    <row r="775" spans="4:4" ht="15.75" customHeight="1">
      <c r="D775" s="18"/>
    </row>
    <row r="776" spans="4:4" ht="15.75" customHeight="1">
      <c r="D776" s="18"/>
    </row>
    <row r="777" spans="4:4" ht="15.75" customHeight="1">
      <c r="D777" s="18"/>
    </row>
    <row r="778" spans="4:4" ht="15.75" customHeight="1">
      <c r="D778" s="18"/>
    </row>
    <row r="779" spans="4:4" ht="15.75" customHeight="1">
      <c r="D779" s="18"/>
    </row>
    <row r="780" spans="4:4" ht="15.75" customHeight="1">
      <c r="D780" s="18"/>
    </row>
    <row r="781" spans="4:4" ht="15.75" customHeight="1">
      <c r="D781" s="18"/>
    </row>
    <row r="782" spans="4:4" ht="15.75" customHeight="1">
      <c r="D782" s="18"/>
    </row>
    <row r="783" spans="4:4" ht="15.75" customHeight="1">
      <c r="D783" s="18"/>
    </row>
    <row r="784" spans="4:4" ht="15.75" customHeight="1">
      <c r="D784" s="18"/>
    </row>
    <row r="785" spans="4:4" ht="15.75" customHeight="1">
      <c r="D785" s="18"/>
    </row>
    <row r="786" spans="4:4" ht="15.75" customHeight="1">
      <c r="D786" s="18"/>
    </row>
    <row r="787" spans="4:4" ht="15.75" customHeight="1">
      <c r="D787" s="18"/>
    </row>
    <row r="788" spans="4:4" ht="15.75" customHeight="1">
      <c r="D788" s="18"/>
    </row>
    <row r="789" spans="4:4" ht="15.75" customHeight="1">
      <c r="D789" s="18"/>
    </row>
    <row r="790" spans="4:4" ht="15.75" customHeight="1">
      <c r="D790" s="18"/>
    </row>
    <row r="791" spans="4:4" ht="15.75" customHeight="1">
      <c r="D791" s="18"/>
    </row>
    <row r="792" spans="4:4" ht="15.75" customHeight="1">
      <c r="D792" s="18"/>
    </row>
    <row r="793" spans="4:4" ht="15.75" customHeight="1">
      <c r="D793" s="18"/>
    </row>
    <row r="794" spans="4:4" ht="15.75" customHeight="1">
      <c r="D794" s="18"/>
    </row>
    <row r="795" spans="4:4" ht="15.75" customHeight="1">
      <c r="D795" s="18"/>
    </row>
    <row r="796" spans="4:4" ht="15.75" customHeight="1">
      <c r="D796" s="18"/>
    </row>
    <row r="797" spans="4:4" ht="15.75" customHeight="1">
      <c r="D797" s="18"/>
    </row>
    <row r="798" spans="4:4" ht="15.75" customHeight="1">
      <c r="D798" s="18"/>
    </row>
    <row r="799" spans="4:4" ht="15.75" customHeight="1">
      <c r="D799" s="18"/>
    </row>
    <row r="800" spans="4:4" ht="15.75" customHeight="1">
      <c r="D800" s="18"/>
    </row>
    <row r="801" spans="4:4" ht="15.75" customHeight="1">
      <c r="D801" s="18"/>
    </row>
    <row r="802" spans="4:4" ht="15.75" customHeight="1">
      <c r="D802" s="18"/>
    </row>
    <row r="803" spans="4:4" ht="15.75" customHeight="1">
      <c r="D803" s="18"/>
    </row>
    <row r="804" spans="4:4" ht="15.75" customHeight="1">
      <c r="D804" s="18"/>
    </row>
    <row r="805" spans="4:4" ht="15.75" customHeight="1">
      <c r="D805" s="18"/>
    </row>
    <row r="806" spans="4:4" ht="15.75" customHeight="1">
      <c r="D806" s="18"/>
    </row>
    <row r="807" spans="4:4" ht="15.75" customHeight="1">
      <c r="D807" s="18"/>
    </row>
    <row r="808" spans="4:4" ht="15.75" customHeight="1">
      <c r="D808" s="18"/>
    </row>
    <row r="809" spans="4:4" ht="15.75" customHeight="1">
      <c r="D809" s="18"/>
    </row>
    <row r="810" spans="4:4" ht="15.75" customHeight="1">
      <c r="D810" s="18"/>
    </row>
    <row r="811" spans="4:4" ht="15.75" customHeight="1">
      <c r="D811" s="18"/>
    </row>
    <row r="812" spans="4:4" ht="15.75" customHeight="1">
      <c r="D812" s="18"/>
    </row>
    <row r="813" spans="4:4" ht="15.75" customHeight="1">
      <c r="D813" s="18"/>
    </row>
    <row r="814" spans="4:4" ht="15.75" customHeight="1">
      <c r="D814" s="18"/>
    </row>
    <row r="815" spans="4:4" ht="15.75" customHeight="1">
      <c r="D815" s="18"/>
    </row>
    <row r="816" spans="4:4" ht="15.75" customHeight="1">
      <c r="D816" s="18"/>
    </row>
    <row r="817" spans="4:4" ht="15.75" customHeight="1">
      <c r="D817" s="18"/>
    </row>
    <row r="818" spans="4:4" ht="15.75" customHeight="1">
      <c r="D818" s="18"/>
    </row>
    <row r="819" spans="4:4" ht="15.75" customHeight="1">
      <c r="D819" s="18"/>
    </row>
    <row r="820" spans="4:4" ht="15.75" customHeight="1">
      <c r="D820" s="18"/>
    </row>
    <row r="821" spans="4:4" ht="15.75" customHeight="1">
      <c r="D821" s="18"/>
    </row>
    <row r="822" spans="4:4" ht="15.75" customHeight="1">
      <c r="D822" s="18"/>
    </row>
    <row r="823" spans="4:4" ht="15.75" customHeight="1">
      <c r="D823" s="18"/>
    </row>
    <row r="824" spans="4:4" ht="15.75" customHeight="1">
      <c r="D824" s="18"/>
    </row>
    <row r="825" spans="4:4" ht="15.75" customHeight="1">
      <c r="D825" s="18"/>
    </row>
    <row r="826" spans="4:4" ht="15.75" customHeight="1">
      <c r="D826" s="18"/>
    </row>
    <row r="827" spans="4:4" ht="15.75" customHeight="1">
      <c r="D827" s="18"/>
    </row>
    <row r="828" spans="4:4" ht="15.75" customHeight="1">
      <c r="D828" s="18"/>
    </row>
    <row r="829" spans="4:4" ht="15.75" customHeight="1">
      <c r="D829" s="18"/>
    </row>
    <row r="830" spans="4:4" ht="15.75" customHeight="1">
      <c r="D830" s="18"/>
    </row>
    <row r="831" spans="4:4" ht="15.75" customHeight="1">
      <c r="D831" s="18"/>
    </row>
    <row r="832" spans="4:4" ht="15.75" customHeight="1">
      <c r="D832" s="18"/>
    </row>
    <row r="833" spans="4:4" ht="15.75" customHeight="1">
      <c r="D833" s="18"/>
    </row>
    <row r="834" spans="4:4" ht="15.75" customHeight="1">
      <c r="D834" s="18"/>
    </row>
    <row r="835" spans="4:4" ht="15.75" customHeight="1">
      <c r="D835" s="18"/>
    </row>
    <row r="836" spans="4:4" ht="15.75" customHeight="1">
      <c r="D836" s="18"/>
    </row>
    <row r="837" spans="4:4" ht="15.75" customHeight="1">
      <c r="D837" s="18"/>
    </row>
    <row r="838" spans="4:4" ht="15.75" customHeight="1">
      <c r="D838" s="18"/>
    </row>
    <row r="839" spans="4:4" ht="15.75" customHeight="1">
      <c r="D839" s="18"/>
    </row>
    <row r="840" spans="4:4" ht="15.75" customHeight="1">
      <c r="D840" s="18"/>
    </row>
    <row r="841" spans="4:4" ht="15.75" customHeight="1">
      <c r="D841" s="18"/>
    </row>
    <row r="842" spans="4:4" ht="15.75" customHeight="1">
      <c r="D842" s="18"/>
    </row>
    <row r="843" spans="4:4" ht="15.75" customHeight="1">
      <c r="D843" s="18"/>
    </row>
    <row r="844" spans="4:4" ht="15.75" customHeight="1">
      <c r="D844" s="18"/>
    </row>
    <row r="845" spans="4:4" ht="15.75" customHeight="1">
      <c r="D845" s="18"/>
    </row>
    <row r="846" spans="4:4" ht="15.75" customHeight="1">
      <c r="D846" s="18"/>
    </row>
    <row r="847" spans="4:4" ht="15.75" customHeight="1">
      <c r="D847" s="18"/>
    </row>
    <row r="848" spans="4:4" ht="15.75" customHeight="1">
      <c r="D848" s="18"/>
    </row>
    <row r="849" spans="4:4" ht="15.75" customHeight="1">
      <c r="D849" s="18"/>
    </row>
    <row r="850" spans="4:4" ht="15.75" customHeight="1">
      <c r="D850" s="18"/>
    </row>
    <row r="851" spans="4:4" ht="15.75" customHeight="1">
      <c r="D851" s="18"/>
    </row>
    <row r="852" spans="4:4" ht="15.75" customHeight="1">
      <c r="D852" s="18"/>
    </row>
    <row r="853" spans="4:4" ht="15.75" customHeight="1">
      <c r="D853" s="18"/>
    </row>
    <row r="854" spans="4:4" ht="15.75" customHeight="1">
      <c r="D854" s="18"/>
    </row>
    <row r="855" spans="4:4" ht="15.75" customHeight="1">
      <c r="D855" s="18"/>
    </row>
    <row r="856" spans="4:4" ht="15.75" customHeight="1">
      <c r="D856" s="18"/>
    </row>
    <row r="857" spans="4:4" ht="15.75" customHeight="1">
      <c r="D857" s="18"/>
    </row>
    <row r="858" spans="4:4" ht="15.75" customHeight="1">
      <c r="D858" s="18"/>
    </row>
    <row r="859" spans="4:4" ht="15.75" customHeight="1">
      <c r="D859" s="18"/>
    </row>
    <row r="860" spans="4:4" ht="15.75" customHeight="1">
      <c r="D860" s="18"/>
    </row>
    <row r="861" spans="4:4" ht="15.75" customHeight="1">
      <c r="D861" s="18"/>
    </row>
    <row r="862" spans="4:4" ht="15.75" customHeight="1">
      <c r="D862" s="18"/>
    </row>
    <row r="863" spans="4:4" ht="15.75" customHeight="1">
      <c r="D863" s="18"/>
    </row>
    <row r="864" spans="4:4" ht="15.75" customHeight="1">
      <c r="D864" s="18"/>
    </row>
    <row r="865" spans="4:4" ht="15.75" customHeight="1">
      <c r="D865" s="18"/>
    </row>
    <row r="866" spans="4:4" ht="15.75" customHeight="1">
      <c r="D866" s="18"/>
    </row>
    <row r="867" spans="4:4" ht="15.75" customHeight="1">
      <c r="D867" s="18"/>
    </row>
    <row r="868" spans="4:4" ht="15.75" customHeight="1">
      <c r="D868" s="18"/>
    </row>
    <row r="869" spans="4:4" ht="15.75" customHeight="1">
      <c r="D869" s="18"/>
    </row>
    <row r="870" spans="4:4" ht="15.75" customHeight="1">
      <c r="D870" s="18"/>
    </row>
    <row r="871" spans="4:4" ht="15.75" customHeight="1">
      <c r="D871" s="18"/>
    </row>
    <row r="872" spans="4:4" ht="15.75" customHeight="1">
      <c r="D872" s="18"/>
    </row>
    <row r="873" spans="4:4" ht="15.75" customHeight="1">
      <c r="D873" s="18"/>
    </row>
    <row r="874" spans="4:4" ht="15.75" customHeight="1">
      <c r="D874" s="18"/>
    </row>
    <row r="875" spans="4:4" ht="15.75" customHeight="1">
      <c r="D875" s="18"/>
    </row>
    <row r="876" spans="4:4" ht="15.75" customHeight="1">
      <c r="D876" s="18"/>
    </row>
    <row r="877" spans="4:4" ht="15.75" customHeight="1">
      <c r="D877" s="18"/>
    </row>
    <row r="878" spans="4:4" ht="15.75" customHeight="1">
      <c r="D878" s="18"/>
    </row>
    <row r="879" spans="4:4" ht="15.75" customHeight="1">
      <c r="D879" s="18"/>
    </row>
    <row r="880" spans="4:4" ht="15.75" customHeight="1">
      <c r="D880" s="18"/>
    </row>
    <row r="881" spans="4:4" ht="15.75" customHeight="1">
      <c r="D881" s="18"/>
    </row>
    <row r="882" spans="4:4" ht="15.75" customHeight="1">
      <c r="D882" s="18"/>
    </row>
    <row r="883" spans="4:4" ht="15.75" customHeight="1">
      <c r="D883" s="18"/>
    </row>
    <row r="884" spans="4:4" ht="15.75" customHeight="1">
      <c r="D884" s="18"/>
    </row>
    <row r="885" spans="4:4" ht="15.75" customHeight="1">
      <c r="D885" s="18"/>
    </row>
    <row r="886" spans="4:4" ht="15.75" customHeight="1">
      <c r="D886" s="18"/>
    </row>
    <row r="887" spans="4:4" ht="15.75" customHeight="1">
      <c r="D887" s="18"/>
    </row>
    <row r="888" spans="4:4" ht="15.75" customHeight="1">
      <c r="D888" s="18"/>
    </row>
    <row r="889" spans="4:4" ht="15.75" customHeight="1">
      <c r="D889" s="18"/>
    </row>
    <row r="890" spans="4:4" ht="15.75" customHeight="1">
      <c r="D890" s="18"/>
    </row>
    <row r="891" spans="4:4" ht="15.75" customHeight="1">
      <c r="D891" s="18"/>
    </row>
    <row r="892" spans="4:4" ht="15.75" customHeight="1">
      <c r="D892" s="18"/>
    </row>
    <row r="893" spans="4:4" ht="15.75" customHeight="1">
      <c r="D893" s="18"/>
    </row>
    <row r="894" spans="4:4" ht="15.75" customHeight="1">
      <c r="D894" s="18"/>
    </row>
    <row r="895" spans="4:4" ht="15.75" customHeight="1">
      <c r="D895" s="18"/>
    </row>
    <row r="896" spans="4:4" ht="15.75" customHeight="1">
      <c r="D896" s="18"/>
    </row>
    <row r="897" spans="4:4" ht="15.75" customHeight="1">
      <c r="D897" s="18"/>
    </row>
    <row r="898" spans="4:4" ht="15.75" customHeight="1">
      <c r="D898" s="18"/>
    </row>
    <row r="899" spans="4:4" ht="15.75" customHeight="1">
      <c r="D899" s="18"/>
    </row>
    <row r="900" spans="4:4" ht="15.75" customHeight="1">
      <c r="D900" s="18"/>
    </row>
    <row r="901" spans="4:4" ht="15.75" customHeight="1">
      <c r="D901" s="18"/>
    </row>
    <row r="902" spans="4:4" ht="15.75" customHeight="1">
      <c r="D902" s="18"/>
    </row>
    <row r="903" spans="4:4" ht="15.75" customHeight="1">
      <c r="D903" s="18"/>
    </row>
    <row r="904" spans="4:4" ht="15.75" customHeight="1">
      <c r="D904" s="18"/>
    </row>
    <row r="905" spans="4:4" ht="15.75" customHeight="1">
      <c r="D905" s="18"/>
    </row>
    <row r="906" spans="4:4" ht="15.75" customHeight="1">
      <c r="D906" s="18"/>
    </row>
    <row r="907" spans="4:4" ht="15.75" customHeight="1">
      <c r="D907" s="18"/>
    </row>
    <row r="908" spans="4:4" ht="15.75" customHeight="1">
      <c r="D908" s="18"/>
    </row>
    <row r="909" spans="4:4" ht="15.75" customHeight="1">
      <c r="D909" s="18"/>
    </row>
    <row r="910" spans="4:4" ht="15.75" customHeight="1">
      <c r="D910" s="18"/>
    </row>
    <row r="911" spans="4:4" ht="15.75" customHeight="1">
      <c r="D911" s="18"/>
    </row>
    <row r="912" spans="4:4" ht="15.75" customHeight="1">
      <c r="D912" s="18"/>
    </row>
    <row r="913" spans="4:4" ht="15.75" customHeight="1">
      <c r="D913" s="18"/>
    </row>
    <row r="914" spans="4:4" ht="15.75" customHeight="1">
      <c r="D914" s="18"/>
    </row>
    <row r="915" spans="4:4" ht="15.75" customHeight="1">
      <c r="D915" s="18"/>
    </row>
    <row r="916" spans="4:4" ht="15.75" customHeight="1">
      <c r="D916" s="18"/>
    </row>
    <row r="917" spans="4:4" ht="15.75" customHeight="1">
      <c r="D917" s="18"/>
    </row>
    <row r="918" spans="4:4" ht="15.75" customHeight="1">
      <c r="D918" s="18"/>
    </row>
    <row r="919" spans="4:4" ht="15.75" customHeight="1">
      <c r="D919" s="18"/>
    </row>
    <row r="920" spans="4:4" ht="15.75" customHeight="1">
      <c r="D920" s="18"/>
    </row>
    <row r="921" spans="4:4" ht="15.75" customHeight="1">
      <c r="D921" s="18"/>
    </row>
    <row r="922" spans="4:4" ht="15.75" customHeight="1">
      <c r="D922" s="18"/>
    </row>
    <row r="923" spans="4:4" ht="15.75" customHeight="1">
      <c r="D923" s="18"/>
    </row>
    <row r="924" spans="4:4" ht="15.75" customHeight="1">
      <c r="D924" s="18"/>
    </row>
    <row r="925" spans="4:4" ht="15.75" customHeight="1">
      <c r="D925" s="18"/>
    </row>
    <row r="926" spans="4:4" ht="15.75" customHeight="1">
      <c r="D926" s="18"/>
    </row>
    <row r="927" spans="4:4" ht="15.75" customHeight="1">
      <c r="D927" s="18"/>
    </row>
    <row r="928" spans="4:4" ht="15.75" customHeight="1">
      <c r="D928" s="18"/>
    </row>
    <row r="929" spans="4:4" ht="15.75" customHeight="1">
      <c r="D929" s="18"/>
    </row>
    <row r="930" spans="4:4" ht="15.75" customHeight="1">
      <c r="D930" s="18"/>
    </row>
    <row r="931" spans="4:4" ht="15.75" customHeight="1">
      <c r="D931" s="18"/>
    </row>
    <row r="932" spans="4:4" ht="15.75" customHeight="1">
      <c r="D932" s="18"/>
    </row>
    <row r="933" spans="4:4" ht="15.75" customHeight="1">
      <c r="D933" s="18"/>
    </row>
    <row r="934" spans="4:4" ht="15.75" customHeight="1">
      <c r="D934" s="18"/>
    </row>
    <row r="935" spans="4:4" ht="15.75" customHeight="1">
      <c r="D935" s="18"/>
    </row>
    <row r="936" spans="4:4" ht="15.75" customHeight="1">
      <c r="D936" s="18"/>
    </row>
    <row r="937" spans="4:4" ht="15.75" customHeight="1">
      <c r="D937" s="18"/>
    </row>
    <row r="938" spans="4:4" ht="15.75" customHeight="1">
      <c r="D938" s="18"/>
    </row>
    <row r="939" spans="4:4" ht="15.75" customHeight="1">
      <c r="D939" s="18"/>
    </row>
    <row r="940" spans="4:4" ht="15.75" customHeight="1">
      <c r="D940" s="18"/>
    </row>
    <row r="941" spans="4:4" ht="15.75" customHeight="1">
      <c r="D941" s="18"/>
    </row>
    <row r="942" spans="4:4" ht="15.75" customHeight="1">
      <c r="D942" s="18"/>
    </row>
    <row r="943" spans="4:4" ht="15.75" customHeight="1">
      <c r="D943" s="18"/>
    </row>
    <row r="944" spans="4:4" ht="15.75" customHeight="1">
      <c r="D944" s="18"/>
    </row>
    <row r="945" spans="4:4" ht="15.75" customHeight="1">
      <c r="D945" s="18"/>
    </row>
    <row r="946" spans="4:4" ht="15.75" customHeight="1">
      <c r="D946" s="18"/>
    </row>
    <row r="947" spans="4:4" ht="15.75" customHeight="1">
      <c r="D947" s="18"/>
    </row>
    <row r="948" spans="4:4" ht="15.75" customHeight="1">
      <c r="D948" s="18"/>
    </row>
    <row r="949" spans="4:4" ht="15.75" customHeight="1">
      <c r="D949" s="18"/>
    </row>
    <row r="950" spans="4:4" ht="15.75" customHeight="1">
      <c r="D950" s="18"/>
    </row>
    <row r="951" spans="4:4" ht="15.75" customHeight="1">
      <c r="D951" s="18"/>
    </row>
    <row r="952" spans="4:4" ht="15.75" customHeight="1">
      <c r="D952" s="18"/>
    </row>
    <row r="953" spans="4:4" ht="15.75" customHeight="1">
      <c r="D953" s="18"/>
    </row>
    <row r="954" spans="4:4" ht="15.75" customHeight="1">
      <c r="D954" s="18"/>
    </row>
    <row r="955" spans="4:4" ht="15.75" customHeight="1">
      <c r="D955" s="18"/>
    </row>
    <row r="956" spans="4:4" ht="15.75" customHeight="1">
      <c r="D956" s="18"/>
    </row>
    <row r="957" spans="4:4" ht="15.75" customHeight="1">
      <c r="D957" s="18"/>
    </row>
    <row r="958" spans="4:4" ht="15.75" customHeight="1">
      <c r="D958" s="18"/>
    </row>
    <row r="959" spans="4:4" ht="15.75" customHeight="1">
      <c r="D959" s="18"/>
    </row>
    <row r="960" spans="4:4" ht="15.75" customHeight="1">
      <c r="D960" s="18"/>
    </row>
    <row r="961" spans="4:4" ht="15.75" customHeight="1">
      <c r="D961" s="18"/>
    </row>
    <row r="962" spans="4:4" ht="15.75" customHeight="1">
      <c r="D962" s="18"/>
    </row>
    <row r="963" spans="4:4" ht="15.75" customHeight="1">
      <c r="D963" s="18"/>
    </row>
    <row r="964" spans="4:4" ht="15.75" customHeight="1">
      <c r="D964" s="18"/>
    </row>
    <row r="965" spans="4:4" ht="15.75" customHeight="1">
      <c r="D965" s="18"/>
    </row>
    <row r="966" spans="4:4" ht="15.75" customHeight="1">
      <c r="D966" s="18"/>
    </row>
    <row r="967" spans="4:4" ht="15.75" customHeight="1">
      <c r="D967" s="18"/>
    </row>
    <row r="968" spans="4:4" ht="15.75" customHeight="1">
      <c r="D968" s="18"/>
    </row>
    <row r="969" spans="4:4" ht="15.75" customHeight="1">
      <c r="D969" s="18"/>
    </row>
    <row r="970" spans="4:4" ht="15.75" customHeight="1">
      <c r="D970" s="18"/>
    </row>
    <row r="971" spans="4:4" ht="15.75" customHeight="1">
      <c r="D971" s="18"/>
    </row>
    <row r="972" spans="4:4" ht="15.75" customHeight="1">
      <c r="D972" s="18"/>
    </row>
    <row r="973" spans="4:4" ht="15.75" customHeight="1">
      <c r="D973" s="18"/>
    </row>
    <row r="974" spans="4:4" ht="15.75" customHeight="1">
      <c r="D974" s="18"/>
    </row>
    <row r="975" spans="4:4" ht="15.75" customHeight="1">
      <c r="D975" s="18"/>
    </row>
    <row r="976" spans="4:4" ht="15.75" customHeight="1">
      <c r="D976" s="18"/>
    </row>
    <row r="977" spans="4:4" ht="15.75" customHeight="1">
      <c r="D977" s="18"/>
    </row>
    <row r="978" spans="4:4" ht="15.75" customHeight="1">
      <c r="D978" s="18"/>
    </row>
    <row r="979" spans="4:4" ht="15.75" customHeight="1">
      <c r="D979" s="18"/>
    </row>
    <row r="980" spans="4:4" ht="15.75" customHeight="1">
      <c r="D980" s="18"/>
    </row>
    <row r="981" spans="4:4" ht="15.75" customHeight="1">
      <c r="D981" s="18"/>
    </row>
    <row r="982" spans="4:4" ht="15.75" customHeight="1">
      <c r="D982" s="18"/>
    </row>
    <row r="983" spans="4:4" ht="15.75" customHeight="1">
      <c r="D983" s="18"/>
    </row>
    <row r="984" spans="4:4" ht="15.75" customHeight="1">
      <c r="D984" s="18"/>
    </row>
    <row r="985" spans="4:4" ht="15.75" customHeight="1">
      <c r="D985" s="18"/>
    </row>
    <row r="986" spans="4:4" ht="15.75" customHeight="1">
      <c r="D986" s="18"/>
    </row>
    <row r="987" spans="4:4" ht="15.75" customHeight="1">
      <c r="D987" s="18"/>
    </row>
    <row r="988" spans="4:4" ht="15.75" customHeight="1">
      <c r="D988" s="18"/>
    </row>
    <row r="989" spans="4:4" ht="15.75" customHeight="1">
      <c r="D989" s="18"/>
    </row>
    <row r="990" spans="4:4" ht="15.75" customHeight="1">
      <c r="D990" s="18"/>
    </row>
    <row r="991" spans="4:4" ht="15.75" customHeight="1">
      <c r="D991" s="18"/>
    </row>
    <row r="992" spans="4:4" ht="15.75" customHeight="1">
      <c r="D992" s="18"/>
    </row>
    <row r="993" spans="4:4" ht="15.75" customHeight="1">
      <c r="D993" s="18"/>
    </row>
    <row r="994" spans="4:4" ht="15.75" customHeight="1">
      <c r="D994" s="18"/>
    </row>
    <row r="995" spans="4:4" ht="15.75" customHeight="1">
      <c r="D995" s="18"/>
    </row>
    <row r="996" spans="4:4" ht="15.75" customHeight="1">
      <c r="D996" s="18"/>
    </row>
    <row r="997" spans="4:4" ht="15.75" customHeight="1">
      <c r="D997" s="18"/>
    </row>
    <row r="998" spans="4:4" ht="15.75" customHeight="1">
      <c r="D998" s="18"/>
    </row>
    <row r="999" spans="4:4" ht="15.75" customHeight="1">
      <c r="D999" s="18"/>
    </row>
    <row r="1000" spans="4:4" ht="15.75" customHeight="1">
      <c r="D1000" s="18"/>
    </row>
  </sheetData>
  <pageMargins left="0.7" right="0.7" top="0.75" bottom="0.75" header="0" footer="0"/>
  <pageSetup paperSize="8"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2.625" defaultRowHeight="15" customHeight="1"/>
  <cols>
    <col min="1" max="1" width="37.625" customWidth="1"/>
    <col min="2" max="2" width="87.625" customWidth="1"/>
    <col min="3" max="26" width="8.625" customWidth="1"/>
  </cols>
  <sheetData>
    <row r="1" spans="1:26" ht="30" customHeight="1">
      <c r="A1" s="4" t="s">
        <v>300</v>
      </c>
      <c r="B1" s="4" t="s">
        <v>301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8.5">
      <c r="A2" s="13" t="s">
        <v>303</v>
      </c>
      <c r="B2" s="12" t="s">
        <v>304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8.5">
      <c r="A3" s="13" t="s">
        <v>305</v>
      </c>
      <c r="B3" s="12" t="s">
        <v>306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13" t="s">
        <v>308</v>
      </c>
      <c r="B4" s="12" t="s">
        <v>309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0">
      <c r="A5" s="13" t="s">
        <v>310</v>
      </c>
      <c r="B5" s="12" t="s">
        <v>311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8.5">
      <c r="A6" s="13" t="s">
        <v>313</v>
      </c>
      <c r="B6" s="12" t="s">
        <v>314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8.5">
      <c r="A7" s="13" t="s">
        <v>315</v>
      </c>
      <c r="B7" s="12" t="s">
        <v>316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99.75">
      <c r="A8" s="13" t="s">
        <v>26</v>
      </c>
      <c r="B8" s="12" t="s">
        <v>322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8.5">
      <c r="A9" s="13" t="s">
        <v>323</v>
      </c>
      <c r="B9" s="12" t="s">
        <v>324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8.5">
      <c r="A10" s="13" t="s">
        <v>1</v>
      </c>
      <c r="B10" s="12" t="s">
        <v>325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13" t="s">
        <v>62</v>
      </c>
      <c r="B11" s="12" t="s">
        <v>326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13" t="s">
        <v>94</v>
      </c>
      <c r="B12" s="12" t="s">
        <v>328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71.25">
      <c r="A13" s="13" t="s">
        <v>236</v>
      </c>
      <c r="B13" s="12" t="s">
        <v>330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13" t="s">
        <v>331</v>
      </c>
      <c r="B14" s="12" t="s">
        <v>332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SWOT - A1</vt:lpstr>
      <vt:lpstr>Tabela completa</vt:lpstr>
      <vt:lpstr>Núcleos estratégicos</vt:lpstr>
      <vt:lpstr>Núcleos estratégicos - bkup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2026-09-04T19:53:43Z</dcterms:modified>
</cp:coreProperties>
</file>