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cer\LuizIFSEMG\Projetos\PDI 2026 a 2029\Site do PDI\Inserções no site\Documentos Elaborados pelas Comissoes\"/>
    </mc:Choice>
  </mc:AlternateContent>
  <xr:revisionPtr revIDLastSave="0" documentId="13_ncr:1_{FDD5C064-6DEF-42D9-819F-48CF8C568432}" xr6:coauthVersionLast="47" xr6:coauthVersionMax="47" xr10:uidLastSave="{00000000-0000-0000-0000-000000000000}"/>
  <bookViews>
    <workbookView xWindow="-1845" yWindow="-16200" windowWidth="36600" windowHeight="16200" xr2:uid="{00000000-000D-0000-FFFF-FFFF00000000}"/>
  </bookViews>
  <sheets>
    <sheet name="SWOT - A1" sheetId="4" r:id="rId1"/>
    <sheet name="Tabela completa" sheetId="1" r:id="rId2"/>
    <sheet name="Núcleos estratégicos" sheetId="2" r:id="rId3"/>
    <sheet name="Síntese" sheetId="5" r:id="rId4"/>
    <sheet name="Síntese curadoria" sheetId="6" r:id="rId5"/>
    <sheet name="Estratégias Propostas" sheetId="3" r:id="rId6"/>
    <sheet name="Critérios metodológicos" sheetId="7" r:id="rId7"/>
  </sheets>
  <definedNames>
    <definedName name="_xlnm._FilterDatabase" localSheetId="5" hidden="1">'Estratégias Propostas'!$A$1:$D$11</definedName>
    <definedName name="_xlnm._FilterDatabase" localSheetId="2" hidden="1">'Núcleos estratégicos'!$A$1:$L$11</definedName>
    <definedName name="_xlnm._FilterDatabase" localSheetId="1" hidden="1">'Tabela completa'!$A$1:$U$101</definedName>
  </definedNames>
  <calcPr calcId="191029"/>
</workbook>
</file>

<file path=xl/calcChain.xml><?xml version="1.0" encoding="utf-8"?>
<calcChain xmlns="http://schemas.openxmlformats.org/spreadsheetml/2006/main">
  <c r="D36" i="5" l="1"/>
  <c r="E36" i="5" s="1"/>
  <c r="A36" i="5"/>
  <c r="B36" i="5" s="1"/>
  <c r="D35" i="5"/>
  <c r="E35" i="5" s="1"/>
  <c r="A35" i="5"/>
  <c r="B35" i="5" s="1"/>
  <c r="D34" i="5"/>
  <c r="E34" i="5" s="1"/>
  <c r="A34" i="5"/>
  <c r="B34" i="5" s="1"/>
  <c r="D33" i="5"/>
  <c r="E33" i="5" s="1"/>
  <c r="A33" i="5"/>
  <c r="B33" i="5" s="1"/>
  <c r="D32" i="5"/>
  <c r="E32" i="5" s="1"/>
  <c r="A32" i="5"/>
  <c r="B32" i="5" s="1"/>
  <c r="D31" i="5"/>
  <c r="E31" i="5" s="1"/>
  <c r="A31" i="5"/>
  <c r="B31" i="5" s="1"/>
  <c r="D30" i="5"/>
  <c r="E30" i="5" s="1"/>
  <c r="A30" i="5"/>
  <c r="B30" i="5" s="1"/>
  <c r="D29" i="5"/>
  <c r="E29" i="5" s="1"/>
  <c r="A29" i="5"/>
  <c r="B29" i="5" s="1"/>
  <c r="D28" i="5"/>
  <c r="E28" i="5" s="1"/>
  <c r="A28" i="5"/>
  <c r="B28" i="5" s="1"/>
  <c r="D27" i="5"/>
  <c r="E27" i="5" s="1"/>
  <c r="A27" i="5"/>
  <c r="B27" i="5" s="1"/>
  <c r="D19" i="5"/>
  <c r="F19" i="5" s="1"/>
  <c r="D18" i="5"/>
  <c r="E18" i="5" s="1"/>
  <c r="D17" i="5"/>
  <c r="F17" i="5" s="1"/>
  <c r="D16" i="5"/>
  <c r="E16" i="5" s="1"/>
  <c r="D15" i="5"/>
  <c r="F15" i="5" s="1"/>
  <c r="D14" i="5"/>
  <c r="E14" i="5" s="1"/>
  <c r="D13" i="5"/>
  <c r="E13" i="5" s="1"/>
  <c r="B13" i="5"/>
  <c r="D12" i="5"/>
  <c r="F12" i="5" s="1"/>
  <c r="B12" i="5"/>
  <c r="B11" i="5"/>
  <c r="B10" i="5"/>
  <c r="E8" i="5"/>
  <c r="E7" i="5"/>
  <c r="E6" i="5"/>
  <c r="E5" i="5"/>
  <c r="E4" i="5"/>
  <c r="B4" i="5"/>
  <c r="E3" i="5"/>
  <c r="E2" i="5"/>
  <c r="F13" i="5" l="1"/>
  <c r="F16" i="5"/>
  <c r="E19" i="5"/>
  <c r="E15" i="5"/>
  <c r="B37" i="5"/>
  <c r="E37" i="5"/>
  <c r="F18" i="5"/>
  <c r="E12" i="5"/>
  <c r="F14" i="5"/>
  <c r="E17" i="5"/>
  <c r="F20" i="5" l="1"/>
  <c r="E20" i="5"/>
</calcChain>
</file>

<file path=xl/sharedStrings.xml><?xml version="1.0" encoding="utf-8"?>
<sst xmlns="http://schemas.openxmlformats.org/spreadsheetml/2006/main" count="2361" uniqueCount="571">
  <si>
    <r>
      <rPr>
        <b/>
        <sz val="28"/>
        <color theme="1"/>
        <rFont val="Roboto"/>
      </rPr>
      <t xml:space="preserve">MATRIZ SWOT
</t>
    </r>
    <r>
      <rPr>
        <b/>
        <sz val="19"/>
        <color theme="1"/>
        <rFont val="Roboto"/>
      </rPr>
      <t>Comissão Temática de Pesquisa, Pós-graduação e Inovação</t>
    </r>
  </si>
  <si>
    <t>Forças</t>
  </si>
  <si>
    <t>Núcleo estratégico preliminar</t>
  </si>
  <si>
    <t>Oportunidades</t>
  </si>
  <si>
    <t>Tema</t>
  </si>
  <si>
    <t>Núcleo Estratégico</t>
  </si>
  <si>
    <t xml:space="preserve">
    - Fomento, editais e bolsas de pesquisa
    - Iniciação científica, adesão discente e formação pela pesquisa
    - Ética e conformidade na pesquisa
    - Parcerias, inovação aplicada, alinhamento territorial, ambientes de inovação e Polo Embrapii
    - Pós-graduação, verticalização e qualificação do corpo docente</t>
  </si>
  <si>
    <t>Resultado esperado consolidado</t>
  </si>
  <si>
    <t>Cruzamento-âncora</t>
  </si>
  <si>
    <t>Tipo de cruzamento</t>
  </si>
  <si>
    <t xml:space="preserve">
    - Dados, transformação digital, IA e inovação educacional
    - Articulação com o setor produtivo, arranjos locais e desenvolvimento regional
    - Políticas públicas, articulação governamental e fortalecimento da EPT
    - Ampliação do acesso, inclusão e diversificação da oferta educacional
    - Governança, gestão por resultados e maturidade institucional</t>
  </si>
  <si>
    <t>Cruzamentos agregáveis</t>
  </si>
  <si>
    <t>Tipos de cruzamento contemplados</t>
  </si>
  <si>
    <t>Fraquezas</t>
  </si>
  <si>
    <t>Código do Item interno cruzado</t>
  </si>
  <si>
    <t>Ameaças</t>
  </si>
  <si>
    <t>Resultado Esperado</t>
  </si>
  <si>
    <t>Estratégia consolidada preliminar</t>
  </si>
  <si>
    <t xml:space="preserve">
    - Capacitação em pesquisa, inovação e ética
    - Orçamento, bolsas e fomento aos projetos de pesquisa
    - Infraestrutura laboratorial, equipamentos, insumos e recursos computacionais
    - Captação externa de recursos incipiente
    - Adesão de servidores, carga de trabalho e equipe de apoio reduzida</t>
  </si>
  <si>
    <t>Título do Item interno cruzado</t>
  </si>
  <si>
    <t>Destino</t>
  </si>
  <si>
    <t>Destino estratégico provável</t>
  </si>
  <si>
    <t xml:space="preserve">
    - Restrição, instabilidade orçamentária e dependência de fontes extraordinárias
    - Instabilidade político-institucional e fragilidade de articulação estratégica
    - Vulnerabilidade social, barreiras de acesso e ameaças à permanência discente
    - Mudanças socioculturais, baixa atratividade da oferta e fragilidade da imagem institucional
    - Provimento de pessoal, carreira pública e distribuição de cargos e funções</t>
  </si>
  <si>
    <t>Potencial para objetivo estratégico?</t>
  </si>
  <si>
    <t>Estratégia</t>
  </si>
  <si>
    <t>Código do Item externo cruzado</t>
  </si>
  <si>
    <t>Temas transversais</t>
  </si>
  <si>
    <t>Observação para curadoria da Comissão Executiva</t>
  </si>
  <si>
    <t>Título do Item externo cruzado</t>
  </si>
  <si>
    <t>Decisão</t>
  </si>
  <si>
    <t>Justificativa do cruzamento</t>
  </si>
  <si>
    <t>Observações</t>
  </si>
  <si>
    <t>Pesquisa aplicada, inovação e desenvolvimento territorial</t>
  </si>
  <si>
    <t>Estratégia sugerida</t>
  </si>
  <si>
    <t>Ampliar o impacto social e econômico da pesquisa, fortalecer parcerias estratégicas e transformar demandas territoriais em projetos aplicados e soluções inovadoras.</t>
  </si>
  <si>
    <t>Ação estratégica sugerida</t>
  </si>
  <si>
    <t>Resultado ou impacto esperado</t>
  </si>
  <si>
    <t>pesquisa-forças-07-08 × oportunidade-econômico-05a</t>
  </si>
  <si>
    <t>pesquisa-forças-01 × oportunidade-econômico-05a; pesquisa-forças-01 × oportunidade-político-7a; pesquisa-forças-06 × oportunidade-econômico-05a; pesquisa-forças-06 × oportunidade-político-7a; pesquisa-forças-07-08 × oportunidade-tecnológico-1a; pesquisa-forças-07-08 × oportunidade-econômico-05a; pesquisa-forças-07-08 × oportunidade-político-7a; pesquisa-forças-07-08 × oportunidade-social-10a; pesquisa-forças-07-08 × oportunidade-legal-17a; pesquisa-fraquezas-09 × oportunidade-econômico-05a; pesquisa-fraquezas-09 × oportunidade-político-7a; pesquisa-forças-07-08 × ameaça-político-01a</t>
  </si>
  <si>
    <t>Tipo de resultado esperado</t>
  </si>
  <si>
    <t>Força + Ameaça; Força + Oportunidade; Fraqueza + Oportunidade</t>
  </si>
  <si>
    <t>1-objetivo estratégico</t>
  </si>
  <si>
    <t>Fomentar a pesquisa aplicada e a inovação territorial, em articulação com grupos de pesquisa, ambientes de inovação, o Polo Embrapii, parceiros externos e as demandas regionais.</t>
  </si>
  <si>
    <t>Potencial estratégico</t>
  </si>
  <si>
    <t>Sim</t>
  </si>
  <si>
    <t>Motivo da classificação</t>
  </si>
  <si>
    <t>6- Pesquisa, Pós-graduação e Inovação; 7- Extensão; 8- Administração e Orçamento; 9- Desenvolvimento Institucional; 11- Comunicação e Marketing</t>
  </si>
  <si>
    <t>Destino estratégico</t>
  </si>
  <si>
    <t>Núcleo composto por 12 cruzamentos de potencial Alto/Médio (5 Alto; 7 Médio). A curadoria deve verificar sobreposições com outros temas e preservar apenas estratégias com governabilidade institucional clara.</t>
  </si>
  <si>
    <t>Justificativa do destino estratégico</t>
  </si>
  <si>
    <t>Grau de Transversalidade</t>
  </si>
  <si>
    <t>Sustentabilidade financeira, fomento institucional e captação externa</t>
  </si>
  <si>
    <t>Manter</t>
  </si>
  <si>
    <t>Reduzir a dependência de recursos internos insuficientes, ampliar a continuidade dos projetos e proteger a pesquisa diante de restrições orçamentárias.</t>
  </si>
  <si>
    <t>Potencial de agregação em objetivo estratégico</t>
  </si>
  <si>
    <t>5-programa institucional</t>
  </si>
  <si>
    <t>Consolidar o fomento à pesquisa por meio do fortalecimento dos mecanismos institucionais e da ampliação da captação de recursos externos, com prospecção de oportunidades de financiamento, estabelecimento de parcerias e desenvolvimento de projetos estratégicos.</t>
  </si>
  <si>
    <t>Papel no núcleo</t>
  </si>
  <si>
    <t>pesquisa-fraquezas-03 × ameaça-econômico-02</t>
  </si>
  <si>
    <t>Pesquisa, Pós-graduação e Inovação</t>
  </si>
  <si>
    <t>pesquisa-fraquezas-03 × oportunidade-tecnológico-1a; pesquisa-fraquezas-03 × oportunidade-econômico-05a; pesquisa-fraquezas-03 × oportunidade-político-7a; pesquisa-fraquezas-03 × oportunidade-social-10a; pesquisa-fraquezas-05 × oportunidade-tecnológico-1a; pesquisa-fraquezas-05 × oportunidade-econômico-05a; pesquisa-fraquezas-05 × oportunidade-político-7a; pesquisa-fraquezas-05 × oportunidade-legal-17a; pesquisa-forças-01 × ameaça-econômico-02; pesquisa-forças-07-08 × ameaça-econômico-02; pesquisa-forças-03 × ameaça-econômico-02; pesquisa-fraquezas-09 × ameaça-econômico-02; pesquisa-fraquezas-03 × ameaça-econômico-02; pesquisa-fraquezas-03 × ameaça-político-01a; pesquisa-fraquezas-03 × ameaça-social-07a; pesquisa-fraquezas-03 × ameaça-legal-18; pesquisa-fraquezas-05 × ameaça-econômico-02; pesquisa-fraquezas-05 × ameaça-político-01a; pesquisa-fraquezas-05 × ameaça-social-07a; pesquisa-fraquezas-07 × ameaça-econômico-02</t>
  </si>
  <si>
    <t>Força + Ameaça; Fraqueza + Ameaça; Fraqueza + Oportunidade</t>
  </si>
  <si>
    <t>Força + Oportunidade</t>
  </si>
  <si>
    <t>pesquisa-forças-01</t>
  </si>
  <si>
    <t>6- Pesquisa, Pós-graduação e Inovação; 8- Administração e Orçamento; 9- Desenvolvimento Institucional; 12- Infraestrutura</t>
  </si>
  <si>
    <t>Formação científica, iniciação científica e permanência discente</t>
  </si>
  <si>
    <t>Fomento, editais e bolsas de pesquisa</t>
  </si>
  <si>
    <t>Núcleo composto por 20 cruzamentos de potencial Alto/Médio (9 Alto; 11 Médio). A curadoria deve verificar sobreposições com outros temas e preservar apenas estratégias com governabilidade institucional clara.</t>
  </si>
  <si>
    <t>Ampliar a participação dos estudantes na pesquisa, qualificar trajetórias formativas e contribuir para permanência, pertencimento acadêmico e êxito estudantil.</t>
  </si>
  <si>
    <t>oportunidade-tecnológico-1a</t>
  </si>
  <si>
    <t>Dados, transformação digital, IA e inovação educacional</t>
  </si>
  <si>
    <t>Fortalecer a iniciação científica como instrumento de desenvolvimento acadêmico, permanência, êxito e inclusão estudantil.</t>
  </si>
  <si>
    <t>A capacidade relacionada a mecanismos de fomento, editais e bolsas constitui base institucional para aproveitar a agenda de dados, transformação digital, inteligência artificial e inovação educacional. O cruzamento é relevante porque permite transformar uma força já existente da área de pesquisa em ação orientada a resultados, com maior integração entre produção científica, formação discente, inovação e necessidades institucionais.</t>
  </si>
  <si>
    <t>pesquisa-forças-02 × ameaça-social-04a</t>
  </si>
  <si>
    <t>pesquisa-forças-02 × oportunidade-tecnológico-1a; pesquisa-forças-02 × oportunidade-econômico-05a; pesquisa-forças-02 × oportunidade-político-7a; pesquisa-forças-02 × oportunidade-social-10a; pesquisa-forças-01 × ameaça-social-04a; pesquisa-forças-02 × ameaça-social-04a; pesquisa-forças-02 × ameaça-social-07a; pesquisa-forças-07-08 × ameaça-social-04a; pesquisa-forças-03 × ameaça-social-04a; pesquisa-fraquezas-09 × ameaça-social-04a; pesquisa-fraquezas-03 × ameaça-social-04a; pesquisa-fraquezas-07 × ameaça-social-04a</t>
  </si>
  <si>
    <t>Força + Ameaça; Força + Oportunidade; Fraqueza + Ameaça</t>
  </si>
  <si>
    <t>Implantar mecanismos de governança da pesquisa e inovação, com dados, indicadores, monitoramento, transparência, critérios de decisão e integração ao PDI. A ação deve aproveitar especialmente a capacidade relacionada a mecanismos de fomento, editais e bolsas, considerando o eixo externo “Dados, transformação digital, IA e inovação educacional”. Com isso, busca-se elevar a maturidade da gestão da pesquisa, orientar decisões por evidências e melhorar o acompanhamento de resultados, entregas e impactos institucionais.</t>
  </si>
  <si>
    <t>Parcial</t>
  </si>
  <si>
    <t>1- Relações Interpessoais e Qualidade de Vida; 2- Ensino; 6- Pesquisa, Pós-graduação e Inovação; 7- Extensão</t>
  </si>
  <si>
    <t>Implantar mecanismos de governança da pesquisa e inovação, com dados, indicadores, monitoramento, transparência, critérios de decisão e integração ao PDI. A ação deve aproveitar especialmente a capacidade relacionada a mecanismos de fomento, editais e bolsas, considerando o eixo externo “Dados, transformação digital, IA e inovação educacional”.</t>
  </si>
  <si>
    <t>Pós-graduação, verticalização e atratividade acadêmica</t>
  </si>
  <si>
    <t>Núcleo composto por 12 cruzamentos de potencial Alto/Médio (3 Alto; 9 Médio). A curadoria deve verificar sobreposições com outros temas e preservar apenas estratégias com governabilidade institucional clara.</t>
  </si>
  <si>
    <t>Elevar a maturidade da gestão da pesquisa, orientar decisões por evidências e melhorar o acompanhamento de resultados, entregas e impactos institucionais.</t>
  </si>
  <si>
    <t>Fortalecer a produção científica, a formação avançada, a atratividade acadêmica e o reconhecimento institucional nas áreas estratégicas de conhecimento.</t>
  </si>
  <si>
    <t>governança institucional; maturidade de gestão; transparência e integridade; efetividade institucional</t>
  </si>
  <si>
    <t>Qualificar e expandir a pós-graduação e a verticalização, fortalecendo sua aderência às competências institucionais e ao desenvolvimento regional.</t>
  </si>
  <si>
    <t>Médio</t>
  </si>
  <si>
    <t>pesquisa-forças-03 × ameaça-social-07a</t>
  </si>
  <si>
    <t>pesquisa-forças-03 × oportunidade-tecnológico-1a; pesquisa-forças-03 × oportunidade-econômico-05a; pesquisa-forças-03 × oportunidade-político-7a; pesquisa-forças-03 × oportunidade-social-10a; pesquisa-forças-03 × oportunidade-legal-17a; pesquisa-forças-01 × ameaça-social-07a; pesquisa-forças-07-08 × ameaça-social-07a; pesquisa-forças-03 × ameaça-político-01a; pesquisa-forças-03 × ameaça-social-07a; pesquisa-forças-03 × ameaça-legal-18; pesquisa-fraquezas-09 × ameaça-social-07a; pesquisa-fraquezas-07 × ameaça-social-07a</t>
  </si>
  <si>
    <t>A relação entre mecanismos de fomento, editais e bolsas e o eixo externo “Dados, transformação digital, IA e inovação educacional” é pertinente e específica, mas depende de articulação com outras ações para ganhar maior densidade estratégica.</t>
  </si>
  <si>
    <t>3-diretriz temática</t>
  </si>
  <si>
    <t>2- Ensino; 6- Pesquisa, Pós-graduação e Inovação; 7- Extensão; 11- Comunicação e Marketing</t>
  </si>
  <si>
    <t>O cruzamento contribui para uma ação estratégica ou diretriz de apoio à formulação posterior.</t>
  </si>
  <si>
    <t>Governança, dados e maturidade da gestão da pesquisa</t>
  </si>
  <si>
    <t>Não</t>
  </si>
  <si>
    <t>pesquisa-fraquezas-07 × oportunidade-legal-17a</t>
  </si>
  <si>
    <t>6- Pesquisa, Pós-graduação e Inovação; 9- Desenvolvimento Institucional; 10- Tecnologia da Informação; 8- Administração e Orçamento</t>
  </si>
  <si>
    <r>
      <rPr>
        <sz val="15"/>
        <color theme="1"/>
        <rFont val="Carlito"/>
      </rPr>
      <t xml:space="preserve">Implantar mecanismos de governança da pesquisa, pós-graduação e inovação, com dados, indicadores, monitoramento, transparência, critérios de decisão e integração ao PDI. </t>
    </r>
    <r>
      <rPr>
        <b/>
        <sz val="15"/>
        <color rgb="FFFF0000"/>
        <rFont val="Carlito"/>
      </rPr>
      <t>(TRANSVERSAL)</t>
    </r>
  </si>
  <si>
    <t>pesquisa-forças-01 × oportunidade-tecnológico-1a; pesquisa-forças-01 × oportunidade-legal-17a; pesquisa-fraquezas-09 × oportunidade-tecnológico-1a; pesquisa-fraquezas-07 × oportunidade-tecnológico-1a; pesquisa-fraquezas-07 × oportunidade-legal-17a</t>
  </si>
  <si>
    <t>Força + Oportunidade; Fraqueza + Oportunidade</t>
  </si>
  <si>
    <t xml:space="preserve">Implantar mecanismos de governança da pesquisa, pós-graduação e inovação, com dados, indicadores, monitoramento, transparência, critérios de decisão e integração ao PDI. </t>
  </si>
  <si>
    <t>Complementar</t>
  </si>
  <si>
    <t>Núcleo composto por 5 cruzamentos de potencial Alto/Médio (2 Alto; 3 Médio). A curadoria deve verificar sobreposições com outros temas e preservar apenas estratégias com governabilidade institucional clara.</t>
  </si>
  <si>
    <t>SWOT cruzada — Pesquisa, Pós-graduação e Inovação — v2.0</t>
  </si>
  <si>
    <t>Transversal</t>
  </si>
  <si>
    <t>Infraestrutura e capacidade tecnológica para pesquisa</t>
  </si>
  <si>
    <t>Ampliar a capacidade material e tecnológica para execução de projetos, reduzir gargalos operacionais e qualificar as condições de produção científica.</t>
  </si>
  <si>
    <t>pesquisa-fraquezas-04 × oportunidade-tecnológico-1a</t>
  </si>
  <si>
    <t>pesquisa-fraquezas-04 × oportunidade-tecnológico-1a; pesquisa-fraquezas-04 × oportunidade-econômico-05a; pesquisa-fraquezas-04 × oportunidade-político-7a; pesquisa-fraquezas-04 × oportunidade-social-10a; pesquisa-fraquezas-04 × oportunidade-legal-17a; pesquisa-fraquezas-04 × ameaça-econômico-02; pesquisa-fraquezas-04 × ameaça-social-04a; pesquisa-fraquezas-04 × ameaça-social-07a; pesquisa-fraquezas-04 × ameaça-legal-18</t>
  </si>
  <si>
    <t>Fraqueza + Ameaça; Fraqueza + Oportunidade</t>
  </si>
  <si>
    <t>Quantidade</t>
  </si>
  <si>
    <t>Modernizar a infraestrutura de pesquisa, laboratórios, equipamentos, insumos e recursos computacionais</t>
  </si>
  <si>
    <t>oportunidade-econômico-05a</t>
  </si>
  <si>
    <t>6- Pesquisa, Pós-graduação e Inovação; 10- Tecnologia da Informação; 12- Infraestrutura; 8- Administração e Orçamento</t>
  </si>
  <si>
    <t>Núcleo composto por 9 cruzamentos de potencial Alto/Médio (4 Alto; 5 Médio). A curadoria deve verificar sobreposições com outros temas e preservar apenas estratégias com governabilidade institucional clara.</t>
  </si>
  <si>
    <t>Articulação com o setor produtivo, arranjos locais e desenvolvimento regional</t>
  </si>
  <si>
    <t>A capacidade relacionada a mecanismos de fomento, editais e bolsas constitui base institucional para aproveitar a articulação com setor produtivo, arranjos locais e desenvolvimento regional. O cruzamento é relevante porque permite transformar uma força já existente da área de pesquisa em ação orientada a resultados, com maior integração entre produção científica, formação discente, inovação e necessidades institucionais.</t>
  </si>
  <si>
    <t>Integridade científica, ética e segurança regulatória</t>
  </si>
  <si>
    <t>Reduzir riscos éticos, legais e reputacionais, assegurando qualidade, segurança e credibilidade aos projetos de pesquisa.</t>
  </si>
  <si>
    <t>pesquisa-forças-06 × oportunidade-legal-17a</t>
  </si>
  <si>
    <t>pesquisa-forças-06 × oportunidade-legal-17a; pesquisa-fraquezas-09 × oportunidade-legal-17a; pesquisa-forças-06 × ameaça-social-07a</t>
  </si>
  <si>
    <t>Estruturar uma agenda institucional de pesquisa aplicada e inovação territorial, integrando grupos de pesquisa, ambientes de inovação, Polo Embrapii, parceiros externos e demandas regionais. A ação deve aproveitar especialmente a capacidade relacionada a mecanismos de fomento, editais e bolsas, considerando o eixo externo “Articulação com o setor produtivo, arranjos locais e desenvolvimento regional”. Com isso, busca-se ampliar o impacto social e econômico da pesquisa, fortalecer parcerias estratégicas e transformar demandas territoriais em projetos aplicados e soluções inovadoras.</t>
  </si>
  <si>
    <t>Fortalecer a ética, a conformidade e a integridade científica, apoiando os comitês, orientando os pesquisadores e reduzindo riscos éticos, legais e reputacionais</t>
  </si>
  <si>
    <t>2-iniciativa estratégica / 6-risco institucional</t>
  </si>
  <si>
    <t>Estruturar uma agenda institucional de pesquisa aplicada e inovação territorial, integrando grupos de pesquisa, ambientes de inovação, Polo Embrapii, parceiros externos e demandas regionais. A ação deve aproveitar especialmente a capacidade relacionada a mecanismos de fomento, editais e bolsas, considerando o eixo externo “Articulação com o setor produtivo, arranjos locais e desenvolvimento regional”.</t>
  </si>
  <si>
    <t>6- Pesquisa, Pós-graduação e Inovação; 9- Desenvolvimento Institucional; 10- Tecnologia da Informação</t>
  </si>
  <si>
    <t>Núcleo composto por 3 cruzamentos de potencial Alto/Médio (2 Alto; 1 Médio). A curadoria deve verificar sobreposições com outros temas e preservar apenas estratégias com governabilidade institucional clara.</t>
  </si>
  <si>
    <t>articulação territorial; inovação e transformação digital; efetividade institucional; imagem e legitimidade institucional</t>
  </si>
  <si>
    <t>Engajamento, capacitação e capacidade de execução em pesquisa</t>
  </si>
  <si>
    <t>Aumentar a capacidade de execução, reduzir a concentração de esforços em poucos servidores e qualificar a atuação de docentes, TAEs, estudantes e equipes de apoio.</t>
  </si>
  <si>
    <t>pesquisa-fraquezas-07 × ameaça-legal-18</t>
  </si>
  <si>
    <t>pesquisa-fraquezas-07 × oportunidade-social-10a; pesquisa-fraquezas-07 × ameaça-legal-18</t>
  </si>
  <si>
    <t>A relação entre mecanismos de fomento, editais e bolsas e o eixo externo “Articulação com o setor produtivo, arranjos locais e desenvolvimento regional” é pertinente e específica, mas depende de articulação com outras ações para ganhar maior densidade estratégica.</t>
  </si>
  <si>
    <t>Fortalecer ações permanentes de capacitação e promover a adesão dos servidores às atividades institucionais</t>
  </si>
  <si>
    <t>1- Relações Interpessoais e Qualidade de Vida; 6- Pesquisa, Pós-graduação e Inovação; 8- Administração e Orçamento; 9- Desenvolvimento Institucional</t>
  </si>
  <si>
    <t>Núcleo composto por 2 cruzamentos de potencial Alto/Médio (1 Alto; 1 Médio). A curadoria deve verificar sobreposições com outros temas e preservar apenas estratégias com governabilidade institucional clara.</t>
  </si>
  <si>
    <t>Tema analisado</t>
  </si>
  <si>
    <t>Transformação digital e inteligência artificial aplicada à pesquisa, à pós-graduação e à inovação</t>
  </si>
  <si>
    <t>Ampliar a utilização de soluções digitais e de inteligência artificial para qualificar a gestão da pesquisa, da pós-graduação e da inovação, apoiar a tomada de decisão baseada em dados, otimizar a prospecção de oportunidades e fortalecer a formação para a pesquisa e a inovação.</t>
  </si>
  <si>
    <t>2-iniciativa estratégica</t>
  </si>
  <si>
    <r>
      <rPr>
        <sz val="15"/>
        <color theme="1"/>
        <rFont val="Carlito"/>
      </rPr>
      <t>Fortalecer ações permanentes de capacitação e promover a adesão dos servidores às atividades institucionais.</t>
    </r>
    <r>
      <rPr>
        <b/>
        <sz val="15"/>
        <color rgb="FFFF0000"/>
        <rFont val="Carlito"/>
      </rPr>
      <t xml:space="preserve"> (TRANSVERSAL)</t>
    </r>
  </si>
  <si>
    <t>Promover a adoção de soluções digitais e de inteligência artificial para aprimorar a gestão, o monitoramento, a prospecção de oportunidades, a automação de processos e o desenvolvimento de competências em pesquisa, pós-graduação e inovação.</t>
  </si>
  <si>
    <t>Total de cruzamentos</t>
  </si>
  <si>
    <t>Transversal porque se aplica a qualquer das Comissões Temáticas</t>
  </si>
  <si>
    <t>oportunidade-político-7a</t>
  </si>
  <si>
    <r>
      <rPr>
        <sz val="15"/>
        <color theme="1"/>
        <rFont val="Carlito"/>
      </rPr>
      <t xml:space="preserve">Promover a adoção de soluções digitais e de inteligência artificial para aprimorar a gestão, o monitoramento, a prospecção de oportunidades, a automação de processos e o desenvolvimento de competências em pesquisa, pós-graduação e inovação. </t>
    </r>
    <r>
      <rPr>
        <b/>
        <sz val="15"/>
        <color rgb="FFFF0000"/>
        <rFont val="Carlito"/>
      </rPr>
      <t>(TRANSVERSAL)</t>
    </r>
  </si>
  <si>
    <t>Pesquisa, pós-graduação e inovação como vetores de valorização da imagem institucional</t>
  </si>
  <si>
    <t>Políticas públicas, articulação governamental e fortalecimento da EPT</t>
  </si>
  <si>
    <t>Fortalecer a imagem institucional do IF Sudeste MG por meio da valorização e da ampla divulgação dos resultados, impactos e oportunidades da pesquisa, da pós-graduação e da inovação, ampliando sua visibilidade, atratividade e reconhecimento junto à comunidade acadêmica, ao setor produtivo e à sociedade.</t>
  </si>
  <si>
    <t>Controle de rigor - 
Alto (máx)</t>
  </si>
  <si>
    <t>A capacidade relacionada a mecanismos de fomento, editais e bolsas constitui base institucional para aproveitar as políticas públicas, a articulação governamental e o fortalecimento da EPT. O cruzamento é relevante porque permite transformar uma força já existente da área de pesquisa em ação orientada a resultados, com maior integração entre produção científica, formação discente, inovação e necessidades institucionais.</t>
  </si>
  <si>
    <t>4-plano setorial</t>
  </si>
  <si>
    <t>Desenvolver ações permanentes de comunicação estratégica e divulgação científica, promovendo a visibilidade da produção acadêmica, dos impactos sociais e das oportunidades em pesquisa, pós-graduação e inovação, por meio de linguagem acessível, formatos diversificados e interação com a sociedade.</t>
  </si>
  <si>
    <t>Estruturar uma agenda institucional de pesquisa aplicada e inovação territorial, integrando grupos de pesquisa, ambientes de inovação, Polo Embrapii, parceiros externos e demandas regionais. A ação deve aproveitar especialmente a capacidade relacionada a mecanismos de fomento, editais e bolsas, considerando o eixo externo “Políticas públicas, articulação governamental e fortalecimento da EPT”. Com isso, busca-se ampliar o impacto social e econômico da pesquisa, fortalecer parcerias estratégicas e transformar demandas territoriais em projetos aplicados e soluções inovadoras.</t>
  </si>
  <si>
    <t>Estruturar uma agenda institucional de pesquisa aplicada e inovação territorial, integrando grupos de pesquisa, ambientes de inovação, Polo Embrapii, parceiros externos e demandas regionais. A ação deve aproveitar especialmente a capacidade relacionada a mecanismos de fomento, editais e bolsas, considerando o eixo externo “Políticas públicas, articulação governamental e fortalecimento da EPT”.</t>
  </si>
  <si>
    <t>Controle de rigor - 
Baixo + Não recomendado (min)</t>
  </si>
  <si>
    <t>Transversal porque se aplica à maioria das Comissões Temáticas</t>
  </si>
  <si>
    <r>
      <rPr>
        <sz val="15"/>
        <color theme="1"/>
        <rFont val="Carlito"/>
      </rPr>
      <t>Desenvolver ações permanentes de comunicação estratégica e divulgação científica, promovendo a visibilidade da produção acadêmica, dos impactos sociais e das oportunidades em pesquisa, pós-graduação e inovação, por meio de linguagem acessível, formatos diversificados e interação com a sociedade.</t>
    </r>
    <r>
      <rPr>
        <b/>
        <sz val="15"/>
        <color rgb="FFFF0000"/>
        <rFont val="Carlito"/>
      </rPr>
      <t xml:space="preserve"> (TRANSVERSAL)</t>
    </r>
  </si>
  <si>
    <t>A relação entre mecanismos de fomento, editais e bolsas e o eixo externo “Políticas públicas, articulação governamental e fortalecimento da EPT” é pertinente e específica, mas depende de articulação com outras ações para ganhar maior densidade estratégica.</t>
  </si>
  <si>
    <t>6-risco institucional</t>
  </si>
  <si>
    <t>Não se aplica</t>
  </si>
  <si>
    <t>Alto</t>
  </si>
  <si>
    <t>oportunidade-social-10a</t>
  </si>
  <si>
    <t>Ampliação do acesso, inclusão e diversificação da oferta educacional</t>
  </si>
  <si>
    <t>Núcleo estratégico</t>
  </si>
  <si>
    <t>Qtde Total</t>
  </si>
  <si>
    <t>Qtde "Alto"</t>
  </si>
  <si>
    <t>Baixo</t>
  </si>
  <si>
    <t>A relação entre mecanismos de fomento, editais e bolsas e o eixo externo “Ampliação do acesso, inclusão e diversificação da oferta educacional” é possível, porém indireta, secundária ou pouco suficiente para gerar estratégia institucional relevante.</t>
  </si>
  <si>
    <t>oportunidade-legal-17a</t>
  </si>
  <si>
    <t>Governança, gestão por resultados e maturidade institucional</t>
  </si>
  <si>
    <t>A capacidade relacionada a mecanismos de fomento, editais e bolsas constitui base institucional para aproveitar a governança, a gestão por resultados e a maturidade institucional. O cruzamento é relevante porque permite transformar uma força já existente da área de pesquisa em ação orientada a resultados, com maior integração entre produção científica, formação discente, inovação e necessidades institucionais.</t>
  </si>
  <si>
    <t>Implantar mecanismos de governança da pesquisa e inovação, com dados, indicadores, monitoramento, transparência, critérios de decisão e integração ao PDI. A ação deve aproveitar especialmente a capacidade relacionada a mecanismos de fomento, editais e bolsas, considerando o eixo externo “Governança, gestão por resultados e maturidade institucional”. Com isso, busca-se elevar a maturidade da gestão da pesquisa, orientar decisões por evidências e melhorar o acompanhamento de resultados, entregas e impactos institucionais.</t>
  </si>
  <si>
    <t>Não recomendado</t>
  </si>
  <si>
    <t>Implantar mecanismos de governança da pesquisa e inovação, com dados, indicadores, monitoramento, transparência, critérios de decisão e integração ao PDI. A ação deve aproveitar especialmente a capacidade relacionada a mecanismos de fomento, editais e bolsas, considerando o eixo externo “Governança, gestão por resultados e maturidade institucional”.</t>
  </si>
  <si>
    <t>A relação entre mecanismos de fomento, editais e bolsas e o eixo externo “Governança, gestão por resultados e maturidade institucional” é pertinente e específica, mas depende de articulação com outras ações para ganhar maior densidade estratégica.</t>
  </si>
  <si>
    <t>pesquisa-forças-02</t>
  </si>
  <si>
    <t>Iniciação científica, adesão discente e formação pela pesquisa</t>
  </si>
  <si>
    <t>Síntese analítica</t>
  </si>
  <si>
    <t>A capacidade relacionada a iniciação científica e formação pela pesquisa constitui base institucional para aproveitar a agenda de dados, transformação digital, inteligência artificial e inovação educacional. O cruzamento é relevante porque permite transformar uma força já existente da área de pesquisa em ação orientada a resultados, com maior integração entre produção científica, formação discente, inovação e necessidades institucionais.</t>
  </si>
  <si>
    <t>Fortalecer a iniciação científica e a formação pela pesquisa, articulando bolsas, orientação, acompanhamento discente e projetos conectados à permanência, ao êxito e à inclusão. A ação deve aproveitar especialmente a capacidade relacionada a iniciação científica e formação pela pesquisa, considerando o eixo externo “Dados, transformação digital, IA e inovação educacional”. Com isso, busca-se ampliar a participação dos estudantes na pesquisa, qualificar trajetórias formativas e contribuir para permanência, pertencimento acadêmico e êxito estudantil.</t>
  </si>
  <si>
    <t>Fortalecer a iniciação científica e a formação pela pesquisa, articulando bolsas, orientação, acompanhamento discente e projetos conectados à permanência, ao êxito e à inclusão. A ação deve aproveitar especialmente a capacidade relacionada a iniciação científica e formação pela pesquisa, considerando o eixo externo “Dados, transformação digital, IA e inovação educacional”.</t>
  </si>
  <si>
    <t>acesso, permanência e êxito; efetividade institucional; qualidade dos serviços institucionais</t>
  </si>
  <si>
    <t>Há relação direta e estruturante entre iniciação científica e formação pela pesquisa e o eixo externo “Dados, transformação digital, IA e inovação educacional”, com forte potencial de orientar estratégia do PDI.</t>
  </si>
  <si>
    <t>A relação indica ação institucional relevante, mas com escopo mais concentrado na qualificação da política de pesquisa e inovação.</t>
  </si>
  <si>
    <t>A análise do tema Pesquisa, Pós-graduação e Inovação indica maior densidade estratégica nos cruzamentos relacionados à pesquisa aplicada, parcerias territoriais, fomento e captação, infraestrutura de pesquisa, formação científica discente e governança da pesquisa. Os cruzamentos de maior potencial concentram-se na capacidade de transformar parcerias, ambientes de inovação, pós-graduação, iniciação científica e mecanismos de fomento em respostas às oportunidades de desenvolvimento regional, transformação digital, fortalecimento da EPT e maturidade institucional. A curadoria deve evitar a fusão indiscriminada entre agendas de pesquisa, ensino e extensão, preservando a especificidade da pesquisa e tratando orçamento, infraestrutura e equipe como condições estruturantes para a execução.</t>
  </si>
  <si>
    <t>Síntese para curadoria da Comissão Executiva</t>
  </si>
  <si>
    <t>A capacidade relacionada a iniciação científica e formação pela pesquisa constitui base institucional para aproveitar a articulação com setor produtivo, arranjos locais e desenvolvimento regional. O cruzamento é relevante porque permite transformar uma força já existente da área de pesquisa em ação orientada a resultados, com maior integração entre produção científica, formação discente, inovação e necessidades institucionais.</t>
  </si>
  <si>
    <t>Fortalecer a iniciação científica e a formação pela pesquisa, articulando bolsas, orientação, acompanhamento discente e projetos conectados à permanência, ao êxito e à inclusão. A ação deve aproveitar especialmente a capacidade relacionada a iniciação científica e formação pela pesquisa, considerando o eixo externo “Articulação com o setor produtivo, arranjos locais e desenvolvimento regional”. Com isso, busca-se ampliar a participação dos estudantes na pesquisa, qualificar trajetórias formativas e contribuir para permanência, pertencimento acadêmico e êxito estudantil.</t>
  </si>
  <si>
    <t>Núcleos mais promissores</t>
  </si>
  <si>
    <t>Fortalecer a iniciação científica e a formação pela pesquisa, articulando bolsas, orientação, acompanhamento discente e projetos conectados à permanência, ao êxito e à inclusão. A ação deve aproveitar especialmente a capacidade relacionada a iniciação científica e formação pela pesquisa, considerando o eixo externo “Articulação com o setor produtivo, arranjos locais e desenvolvimento regional”.</t>
  </si>
  <si>
    <t>- Pesquisa aplicada, inovação e desenvolvimento territorial; 
- Sustentabilidade financeira, fomento e captação externa; 
- Governança, dados e maturidade da gestão da pesquisa.</t>
  </si>
  <si>
    <t>Maior potencial para objetivo estratégico</t>
  </si>
  <si>
    <t>A relação entre iniciação científica e formação pela pesquisa e o eixo externo “Articulação com o setor produtivo, arranjos locais e desenvolvimento regional” é pertinente e específica, mas depende de articulação com outras ações para ganhar maior densidade estratégica.</t>
  </si>
  <si>
    <t>- Pesquisa aplicada e inovação territorial, pós-graduação/verticalização e governança da pesquisa apresentam maior possibilidade de agregação em objetivos estratégicos, desde que combinados com resultados de outros temas.</t>
  </si>
  <si>
    <t>Mais adequados a programas ou iniciativas</t>
  </si>
  <si>
    <t>- Sustentabilidade financeira, infraestrutura de pesquisa, formação científica discente e engajamento/capacitação tendem a se converter melhor em programas institucionais ou iniciativas estruturantes.</t>
  </si>
  <si>
    <t>Riscos institucionais mais evidentes</t>
  </si>
  <si>
    <t>- Restrição orçamentária associada à insuficiência de fomento; 
- Infraestrutura laboratorial insuficiente; 
- Captação externa incipiente; 
- Redução de equipe e baixa adesão de servidores.</t>
  </si>
  <si>
    <t>Estratégias com maior transversalidade</t>
  </si>
  <si>
    <t>- Agenda de pesquisa aplicada e inovação territorial; 
- Governança de dados da pesquisa; 
- Modernização da infraestrutura; 
- Política de fomento e captação; 
- Fortalecimento da iniciação científica vinculada à permanência.</t>
  </si>
  <si>
    <t>Cuidados de curadoria</t>
  </si>
  <si>
    <t>- Revisar cruzamentos com potencial Médio para evitar duplicidade com Ensino, Extensão, Infraestrutura, TI e Administração e Orçamento; verificar governabilidade, escala institucional e existência de meios de execução antes de transformar núcleos em objetivos.</t>
  </si>
  <si>
    <t>A capacidade relacionada a iniciação científica e formação pela pesquisa constitui base institucional para aproveitar as políticas públicas, a articulação governamental e o fortalecimento da EPT. O cruzamento é relevante porque permite transformar uma força já existente da área de pesquisa em ação orientada a resultados, com maior integração entre produção científica, formação discente, inovação e necessidades institucionais.</t>
  </si>
  <si>
    <t>Fortalecer a iniciação científica e a formação pela pesquisa, articulando bolsas, orientação, acompanhamento discente e projetos conectados à permanência, ao êxito e à inclusão. A ação deve aproveitar especialmente a capacidade relacionada a iniciação científica e formação pela pesquisa, considerando o eixo externo “Políticas públicas, articulação governamental e fortalecimento da EPT”. Com isso, busca-se ampliar a participação dos estudantes na pesquisa, qualificar trajetórias formativas e contribuir para permanência, pertencimento acadêmico e êxito estudantil.</t>
  </si>
  <si>
    <t>Fortalecer a iniciação científica e a formação pela pesquisa, articulando bolsas, orientação, acompanhamento discente e projetos conectados à permanência, ao êxito e à inclusão. A ação deve aproveitar especialmente a capacidade relacionada a iniciação científica e formação pela pesquisa, considerando o eixo externo “Políticas públicas, articulação governamental e fortalecimento da EPT”.</t>
  </si>
  <si>
    <t>A relação entre iniciação científica e formação pela pesquisa e o eixo externo “Políticas públicas, articulação governamental e fortalecimento da EPT” é pertinente e específica, mas depende de articulação com outras ações para ganhar maior densidade estratégica.</t>
  </si>
  <si>
    <t>A capacidade relacionada a iniciação científica e formação pela pesquisa constitui base institucional para aproveitar a ampliação do acesso, da inclusão e da diversificação da oferta educacional. O cruzamento é relevante porque permite transformar uma força já existente da área de pesquisa em ação orientada a resultados, com maior integração entre produção científica, formação discente, inovação e necessidades institucionais.</t>
  </si>
  <si>
    <t>Fortalecer a iniciação científica e a formação pela pesquisa, articulando bolsas, orientação, acompanhamento discente e projetos conectados à permanência, ao êxito e à inclusão. A ação deve aproveitar especialmente a capacidade relacionada a iniciação científica e formação pela pesquisa, considerando o eixo externo “Ampliação do acesso, inclusão e diversificação da oferta educacional”. Com isso, busca-se ampliar a participação dos estudantes na pesquisa, qualificar trajetórias formativas e contribuir para permanência, pertencimento acadêmico e êxito estudantil.</t>
  </si>
  <si>
    <t>Fortalecer a iniciação científica e a formação pela pesquisa, articulando bolsas, orientação, acompanhamento discente e projetos conectados à permanência, ao êxito e à inclusão. A ação deve aproveitar especialmente a capacidade relacionada a iniciação científica e formação pela pesquisa, considerando o eixo externo “Ampliação do acesso, inclusão e diversificação da oferta educacional”.</t>
  </si>
  <si>
    <t>TOTAL</t>
  </si>
  <si>
    <t>A relação entre iniciação científica e formação pela pesquisa e o eixo externo “Ampliação do acesso, inclusão e diversificação da oferta educacional” é pertinente e específica, mas depende de articulação com outras ações para ganhar maior densidade estratégica.</t>
  </si>
  <si>
    <t>A relação entre iniciação científica e formação pela pesquisa e o eixo externo “Governança, gestão por resultados e maturidade institucional” é possível, porém indireta, secundária ou pouco suficiente para gerar estratégia institucional relevante.</t>
  </si>
  <si>
    <t>pesquisa-forças-06</t>
  </si>
  <si>
    <t>Ética e conformidade na pesquisa</t>
  </si>
  <si>
    <t>Critério</t>
  </si>
  <si>
    <t>Descrição</t>
  </si>
  <si>
    <t>Potencial estratégico - Alto</t>
  </si>
  <si>
    <t>Relação direta, central e estruturante, com capacidade concreta de gerar objetivo, programa, iniciativa ou risco estratégico.</t>
  </si>
  <si>
    <t>Potencial estratégico - Médio</t>
  </si>
  <si>
    <t>Relação pertinente e específica, mas com menor centralidade ou dependente de agregação com outros cruzamentos.</t>
  </si>
  <si>
    <t>Potencial estratégico - Baixo</t>
  </si>
  <si>
    <t>Relação possível, porém indireta, secundária, operacional ou pouco transformadora.</t>
  </si>
  <si>
    <t>A relação entre ética e conformidade na pesquisa e o eixo externo “Dados, transformação digital, IA e inovação educacional” é possível, porém indireta, secundária ou pouco suficiente para gerar estratégia institucional relevante.</t>
  </si>
  <si>
    <t>Potencial estratégico - Não recomendado</t>
  </si>
  <si>
    <t>Relação artificial, genérica, reputacional, retórica ou não dependente dos dois itens cruzados.</t>
  </si>
  <si>
    <t>Cruzamentos com Alto Potencial</t>
  </si>
  <si>
    <t>Teste de aderência estratégica</t>
  </si>
  <si>
    <t>Verifica relação causal ou funcional direta, atuação sobre o núcleo do item externo e possibilidade de estratégia específica.</t>
  </si>
  <si>
    <t>Controle de distribuição</t>
  </si>
  <si>
    <t>- Alto não deve ultrapassar 30%; 
- Baixo + Não recomendado deve representar ao menos 25%, salvo justificativa metodológica.</t>
  </si>
  <si>
    <t>Classificação entre:
- objetivo estratégico, 
- iniciativa estratégica, 
- diretriz temática, 
- plano setorial, 
- programa institucional ou 
- risco institucional.</t>
  </si>
  <si>
    <t>Transversalidade</t>
  </si>
  <si>
    <t>Avalia a conexão do cruzamento com outros temas institucionais e seu potencial para agenda transversal.</t>
  </si>
  <si>
    <t>Agrupamento de cruzamentos Alto/Médio com resultado esperado semelhante ou contribuição estratégica complementar.</t>
  </si>
  <si>
    <t>Item interno</t>
  </si>
  <si>
    <t>Âncora</t>
  </si>
  <si>
    <t># Cruzamentos</t>
  </si>
  <si>
    <t>Cruzamento central, capaz de representar a lógica principal do núcleo.</t>
  </si>
  <si>
    <t>Item externo</t>
  </si>
  <si>
    <t>Cruzamento que reforça, amplia ou ajuda a viabilizar o núcleo.</t>
  </si>
  <si>
    <t>Alerta</t>
  </si>
  <si>
    <t>Cruzamento que evidencia:
-  fraqueza, 
- ameaça, 
- risco ou 
- condição crítica que pode comprometer o resultado pretendido.</t>
  </si>
  <si>
    <t>Natureza da análise</t>
  </si>
  <si>
    <t>Pré-processamento para curadoria; não substitui a deliberação das comissões responsáveis pelo PDI.</t>
  </si>
  <si>
    <t>A capacidade relacionada a ética e conformidade na pesquisa constitui base institucional para aproveitar a articulação com setor produtivo, arranjos locais e desenvolvimento regional. O cruzamento é relevante porque permite transformar uma força já existente da área de pesquisa em ação orientada a resultados, com maior integração entre produção científica, formação discente, inovação e necessidades institucionais.</t>
  </si>
  <si>
    <t>Estruturar uma agenda institucional de pesquisa aplicada e inovação territorial, integrando grupos de pesquisa, ambientes de inovação, Polo Embrapii, parceiros externos e demandas regionais. A ação deve aproveitar especialmente a capacidade relacionada a ética e conformidade na pesquisa, considerando o eixo externo “Articulação com o setor produtivo, arranjos locais e desenvolvimento regional”. Com isso, busca-se ampliar o impacto social e econômico da pesquisa, fortalecer parcerias estratégicas e transformar demandas territoriais em projetos aplicados e soluções inovadoras.</t>
  </si>
  <si>
    <t>Estruturar uma agenda institucional de pesquisa aplicada e inovação territorial, integrando grupos de pesquisa, ambientes de inovação, Polo Embrapii, parceiros externos e demandas regionais. A ação deve aproveitar especialmente a capacidade relacionada a ética e conformidade na pesquisa, considerando o eixo externo “Articulação com o setor produtivo, arranjos locais e desenvolvimento regional”.</t>
  </si>
  <si>
    <t>A relação entre ética e conformidade na pesquisa e o eixo externo “Articulação com o setor produtivo, arranjos locais e desenvolvimento regional” é pertinente e específica, mas depende de articulação com outras ações para ganhar maior densidade estratégica.</t>
  </si>
  <si>
    <t>A capacidade relacionada a ética e conformidade na pesquisa constitui base institucional para aproveitar as políticas públicas, a articulação governamental e o fortalecimento da EPT. O cruzamento é relevante porque permite transformar uma força já existente da área de pesquisa em ação orientada a resultados, com maior integração entre produção científica, formação discente, inovação e necessidades institucionais.</t>
  </si>
  <si>
    <t>Estruturar uma agenda institucional de pesquisa aplicada e inovação territorial, integrando grupos de pesquisa, ambientes de inovação, Polo Embrapii, parceiros externos e demandas regionais. A ação deve aproveitar especialmente a capacidade relacionada a ética e conformidade na pesquisa, considerando o eixo externo “Políticas públicas, articulação governamental e fortalecimento da EPT”. Com isso, busca-se ampliar o impacto social e econômico da pesquisa, fortalecer parcerias estratégicas e transformar demandas territoriais em projetos aplicados e soluções inovadoras.</t>
  </si>
  <si>
    <t>Estruturar uma agenda institucional de pesquisa aplicada e inovação territorial, integrando grupos de pesquisa, ambientes de inovação, Polo Embrapii, parceiros externos e demandas regionais. A ação deve aproveitar especialmente a capacidade relacionada a ética e conformidade na pesquisa, considerando o eixo externo “Políticas públicas, articulação governamental e fortalecimento da EPT”.</t>
  </si>
  <si>
    <t>A relação entre ética e conformidade na pesquisa e o eixo externo “Políticas públicas, articulação governamental e fortalecimento da EPT” é pertinente e específica, mas depende de articulação com outras ações para ganhar maior densidade estratégica.</t>
  </si>
  <si>
    <t>Não há relação causal ou funcional suficiente entre ética e conformidade na pesquisa e o eixo externo “Ampliação do acesso, inclusão e diversificação da oferta educacional”; a associação dependeria de interpretação genérica ou artificial.</t>
  </si>
  <si>
    <t>A capacidade relacionada a ética e conformidade na pesquisa constitui base institucional para aproveitar a governança, a gestão por resultados e a maturidade institucional. O cruzamento é relevante porque permite transformar uma força já existente da área de pesquisa em ação orientada a resultados, com maior integração entre produção científica, formação discente, inovação e necessidades institucionais.</t>
  </si>
  <si>
    <t>Fortalecer a ética, a conformidade e a integridade científica, com suporte aos comitês, orientações aos pesquisadores e incorporação de temas regulatórios nas rotinas de pesquisa e inovação. A ação deve aproveitar especialmente a capacidade relacionada a ética e conformidade na pesquisa, considerando o eixo externo “Governança, gestão por resultados e maturidade institucional”. Com isso, busca-se reduzir riscos éticos, legais e reputacionais, assegurando qualidade, segurança e credibilidade aos projetos de pesquisa.</t>
  </si>
  <si>
    <t>Fortalecer a ética, a conformidade e a integridade científica, com suporte aos comitês, orientações aos pesquisadores e incorporação de temas regulatórios nas rotinas de pesquisa e inovação. A ação deve aproveitar especialmente a capacidade relacionada a ética e conformidade na pesquisa, considerando o eixo externo “Governança, gestão por resultados e maturidade institucional”.</t>
  </si>
  <si>
    <t>transparência e integridade; segurança jurídica; gestão de riscos; imagem e legitimidade institucional</t>
  </si>
  <si>
    <t>Há relação direta e estruturante entre ética e conformidade na pesquisa e o eixo externo “Governança, gestão por resultados e maturidade institucional”, com forte potencial de orientar estratégia do PDI.</t>
  </si>
  <si>
    <t>pesquisa-forças-07-08</t>
  </si>
  <si>
    <t>Parcerias, inovação aplicada, alinhamento territorial, ambientes de inovação e Polo Embrapii</t>
  </si>
  <si>
    <t>A capacidade relacionada a parcerias, inovação aplicada e Polo Embrapii constitui base institucional para aproveitar a agenda de dados, transformação digital, inteligência artificial e inovação educacional. O cruzamento é relevante porque permite transformar uma força já existente da área de pesquisa em ação orientada a resultados, com maior integração entre produção científica, formação discente, inovação e necessidades institucionais.</t>
  </si>
  <si>
    <t>Estruturar uma agenda institucional de pesquisa aplicada e inovação territorial, integrando grupos de pesquisa, ambientes de inovação, Polo Embrapii, parceiros externos e demandas regionais. A ação deve aproveitar especialmente a capacidade relacionada a parcerias, inovação aplicada e Polo Embrapii, considerando o eixo externo “Dados, transformação digital, IA e inovação educacional”. Com isso, busca-se ampliar o impacto social e econômico da pesquisa, fortalecer parcerias estratégicas e transformar demandas territoriais em projetos aplicados e soluções inovadoras.</t>
  </si>
  <si>
    <t>Estruturar uma agenda institucional de pesquisa aplicada e inovação territorial, integrando grupos de pesquisa, ambientes de inovação, Polo Embrapii, parceiros externos e demandas regionais. A ação deve aproveitar especialmente a capacidade relacionada a parcerias, inovação aplicada e Polo Embrapii, considerando o eixo externo “Dados, transformação digital, IA e inovação educacional”.</t>
  </si>
  <si>
    <t>Há relação direta e estruturante entre parcerias, inovação aplicada e Polo Embrapii e o eixo externo “Dados, transformação digital, IA e inovação educacional”, com forte potencial de orientar estratégia do PDI.</t>
  </si>
  <si>
    <t>A relação possui escopo amplo e finalístico, com potencial para subsidiar objetivo estratégico transversal do PDI.</t>
  </si>
  <si>
    <t>A capacidade relacionada a parcerias, inovação aplicada e Polo Embrapii constitui base institucional para aproveitar a articulação com setor produtivo, arranjos locais e desenvolvimento regional. O cruzamento é relevante porque permite transformar uma força já existente da área de pesquisa em ação orientada a resultados, com maior integração entre produção científica, formação discente, inovação e necessidades institucionais.</t>
  </si>
  <si>
    <t>Estruturar uma agenda institucional de pesquisa aplicada e inovação territorial, integrando grupos de pesquisa, ambientes de inovação, Polo Embrapii, parceiros externos e demandas regionais. A ação deve aproveitar especialmente a capacidade relacionada a parcerias, inovação aplicada e Polo Embrapii, considerando o eixo externo “Articulação com o setor produtivo, arranjos locais e desenvolvimento regional”. Com isso, busca-se ampliar o impacto social e econômico da pesquisa, fortalecer parcerias estratégicas e transformar demandas territoriais em projetos aplicados e soluções inovadoras.</t>
  </si>
  <si>
    <t>Estruturar uma agenda institucional de pesquisa aplicada e inovação territorial, integrando grupos de pesquisa, ambientes de inovação, Polo Embrapii, parceiros externos e demandas regionais. A ação deve aproveitar especialmente a capacidade relacionada a parcerias, inovação aplicada e Polo Embrapii, considerando o eixo externo “Articulação com o setor produtivo, arranjos locais e desenvolvimento regional”.</t>
  </si>
  <si>
    <t>Há relação direta e estruturante entre parcerias, inovação aplicada e Polo Embrapii e o eixo externo “Articulação com o setor produtivo, arranjos locais e desenvolvimento regional”, com forte potencial de orientar estratégia do PDI.</t>
  </si>
  <si>
    <t>A capacidade relacionada a parcerias, inovação aplicada e Polo Embrapii constitui base institucional para aproveitar as políticas públicas, a articulação governamental e o fortalecimento da EPT. O cruzamento é relevante porque permite transformar uma força já existente da área de pesquisa em ação orientada a resultados, com maior integração entre produção científica, formação discente, inovação e necessidades institucionais.</t>
  </si>
  <si>
    <t>Estruturar uma agenda institucional de pesquisa aplicada e inovação territorial, integrando grupos de pesquisa, ambientes de inovação, Polo Embrapii, parceiros externos e demandas regionais. A ação deve aproveitar especialmente a capacidade relacionada a parcerias, inovação aplicada e Polo Embrapii, considerando o eixo externo “Políticas públicas, articulação governamental e fortalecimento da EPT”. Com isso, busca-se ampliar o impacto social e econômico da pesquisa, fortalecer parcerias estratégicas e transformar demandas territoriais em projetos aplicados e soluções inovadoras.</t>
  </si>
  <si>
    <t>Estruturar uma agenda institucional de pesquisa aplicada e inovação territorial, integrando grupos de pesquisa, ambientes de inovação, Polo Embrapii, parceiros externos e demandas regionais. A ação deve aproveitar especialmente a capacidade relacionada a parcerias, inovação aplicada e Polo Embrapii, considerando o eixo externo “Políticas públicas, articulação governamental e fortalecimento da EPT”.</t>
  </si>
  <si>
    <t>Há relação direta e estruturante entre parcerias, inovação aplicada e Polo Embrapii e o eixo externo “Políticas públicas, articulação governamental e fortalecimento da EPT”, com forte potencial de orientar estratégia do PDI.</t>
  </si>
  <si>
    <t>A capacidade relacionada a parcerias, inovação aplicada e Polo Embrapii constitui base institucional para aproveitar a ampliação do acesso, da inclusão e da diversificação da oferta educacional. O cruzamento é relevante porque permite transformar uma força já existente da área de pesquisa em ação orientada a resultados, com maior integração entre produção científica, formação discente, inovação e necessidades institucionais.</t>
  </si>
  <si>
    <t>Estruturar uma agenda institucional de pesquisa aplicada e inovação territorial, integrando grupos de pesquisa, ambientes de inovação, Polo Embrapii, parceiros externos e demandas regionais. A ação deve aproveitar especialmente a capacidade relacionada a parcerias, inovação aplicada e Polo Embrapii, considerando o eixo externo “Ampliação do acesso, inclusão e diversificação da oferta educacional”. Com isso, busca-se ampliar o impacto social e econômico da pesquisa, fortalecer parcerias estratégicas e transformar demandas territoriais em projetos aplicados e soluções inovadoras.</t>
  </si>
  <si>
    <t>Estruturar uma agenda institucional de pesquisa aplicada e inovação territorial, integrando grupos de pesquisa, ambientes de inovação, Polo Embrapii, parceiros externos e demandas regionais. A ação deve aproveitar especialmente a capacidade relacionada a parcerias, inovação aplicada e Polo Embrapii, considerando o eixo externo “Ampliação do acesso, inclusão e diversificação da oferta educacional”.</t>
  </si>
  <si>
    <t>A relação entre parcerias, inovação aplicada e Polo Embrapii e o eixo externo “Ampliação do acesso, inclusão e diversificação da oferta educacional” é pertinente e específica, mas depende de articulação com outras ações para ganhar maior densidade estratégica.</t>
  </si>
  <si>
    <t>A capacidade relacionada a parcerias, inovação aplicada e Polo Embrapii constitui base institucional para aproveitar a governança, a gestão por resultados e a maturidade institucional. O cruzamento é relevante porque permite transformar uma força já existente da área de pesquisa em ação orientada a resultados, com maior integração entre produção científica, formação discente, inovação e necessidades institucionais.</t>
  </si>
  <si>
    <t>Estruturar uma agenda institucional de pesquisa aplicada e inovação territorial, integrando grupos de pesquisa, ambientes de inovação, Polo Embrapii, parceiros externos e demandas regionais. A ação deve aproveitar especialmente a capacidade relacionada a parcerias, inovação aplicada e Polo Embrapii, considerando o eixo externo “Governança, gestão por resultados e maturidade institucional”. Com isso, busca-se ampliar o impacto social e econômico da pesquisa, fortalecer parcerias estratégicas e transformar demandas territoriais em projetos aplicados e soluções inovadoras.</t>
  </si>
  <si>
    <t>Estruturar uma agenda institucional de pesquisa aplicada e inovação territorial, integrando grupos de pesquisa, ambientes de inovação, Polo Embrapii, parceiros externos e demandas regionais. A ação deve aproveitar especialmente a capacidade relacionada a parcerias, inovação aplicada e Polo Embrapii, considerando o eixo externo “Governança, gestão por resultados e maturidade institucional”.</t>
  </si>
  <si>
    <t>A relação entre parcerias, inovação aplicada e Polo Embrapii e o eixo externo “Governança, gestão por resultados e maturidade institucional” é pertinente e específica, mas depende de articulação com outras ações para ganhar maior densidade estratégica.</t>
  </si>
  <si>
    <t>pesquisa-forças-03</t>
  </si>
  <si>
    <t>Pós-graduação, verticalização e qualificação do corpo docente</t>
  </si>
  <si>
    <t>A capacidade relacionada a pós-graduação, verticalização e corpo docente qualificado constitui base institucional para aproveitar a agenda de dados, transformação digital, inteligência artificial e inovação educacional. O cruzamento é relevante porque permite transformar uma força já existente da área de pesquisa em ação orientada a resultados, com maior integração entre produção científica, formação discente, inovação e necessidades institucionais.</t>
  </si>
  <si>
    <t>Qualificar e expandir a pós-graduação e a verticalização, alinhando áreas de competência docente, produção científica, demandas territoriais e percursos formativos avançados. A ação deve aproveitar especialmente a capacidade relacionada a pós-graduação, verticalização e corpo docente qualificado, considerando o eixo externo “Dados, transformação digital, IA e inovação educacional”. Com isso, busca-se fortalecer a produção científica, a formação avançada, a atratividade acadêmica e o reconhecimento institucional nas áreas estratégicas de conhecimento.</t>
  </si>
  <si>
    <t>Qualificar e expandir a pós-graduação e a verticalização, alinhando áreas de competência docente, produção científica, demandas territoriais e percursos formativos avançados. A ação deve aproveitar especialmente a capacidade relacionada a pós-graduação, verticalização e corpo docente qualificado, considerando o eixo externo “Dados, transformação digital, IA e inovação educacional”.</t>
  </si>
  <si>
    <t>efetividade institucional; imagem e legitimidade institucional; articulação territorial</t>
  </si>
  <si>
    <t>A relação entre pós-graduação, verticalização e corpo docente qualificado e o eixo externo “Dados, transformação digital, IA e inovação educacional” é pertinente e específica, mas depende de articulação com outras ações para ganhar maior densidade estratégica.</t>
  </si>
  <si>
    <t>A capacidade relacionada a pós-graduação, verticalização e corpo docente qualificado constitui base institucional para aproveitar a articulação com setor produtivo, arranjos locais e desenvolvimento regional. O cruzamento é relevante porque permite transformar uma força já existente da área de pesquisa em ação orientada a resultados, com maior integração entre produção científica, formação discente, inovação e necessidades institucionais.</t>
  </si>
  <si>
    <t>Qualificar e expandir a pós-graduação e a verticalização, alinhando áreas de competência docente, produção científica, demandas territoriais e percursos formativos avançados. A ação deve aproveitar especialmente a capacidade relacionada a pós-graduação, verticalização e corpo docente qualificado, considerando o eixo externo “Articulação com o setor produtivo, arranjos locais e desenvolvimento regional”. Com isso, busca-se fortalecer a produção científica, a formação avançada, a atratividade acadêmica e o reconhecimento institucional nas áreas estratégicas de conhecimento.</t>
  </si>
  <si>
    <t>Qualificar e expandir a pós-graduação e a verticalização, alinhando áreas de competência docente, produção científica, demandas territoriais e percursos formativos avançados. A ação deve aproveitar especialmente a capacidade relacionada a pós-graduação, verticalização e corpo docente qualificado, considerando o eixo externo “Articulação com o setor produtivo, arranjos locais e desenvolvimento regional”.</t>
  </si>
  <si>
    <t>Há relação direta e estruturante entre pós-graduação, verticalização e corpo docente qualificado e o eixo externo “Articulação com o setor produtivo, arranjos locais e desenvolvimento regional”, com forte potencial de orientar estratégia do PDI.</t>
  </si>
  <si>
    <t>A capacidade relacionada a pós-graduação, verticalização e corpo docente qualificado constitui base institucional para aproveitar as políticas públicas, a articulação governamental e o fortalecimento da EPT. O cruzamento é relevante porque permite transformar uma força já existente da área de pesquisa em ação orientada a resultados, com maior integração entre produção científica, formação discente, inovação e necessidades institucionais.</t>
  </si>
  <si>
    <t>Qualificar e expandir a pós-graduação e a verticalização, alinhando áreas de competência docente, produção científica, demandas territoriais e percursos formativos avançados. A ação deve aproveitar especialmente a capacidade relacionada a pós-graduação, verticalização e corpo docente qualificado, considerando o eixo externo “Políticas públicas, articulação governamental e fortalecimento da EPT”. Com isso, busca-se fortalecer a produção científica, a formação avançada, a atratividade acadêmica e o reconhecimento institucional nas áreas estratégicas de conhecimento.</t>
  </si>
  <si>
    <t>Qualificar e expandir a pós-graduação e a verticalização, alinhando áreas de competência docente, produção científica, demandas territoriais e percursos formativos avançados. A ação deve aproveitar especialmente a capacidade relacionada a pós-graduação, verticalização e corpo docente qualificado, considerando o eixo externo “Políticas públicas, articulação governamental e fortalecimento da EPT”.</t>
  </si>
  <si>
    <t>A relação entre pós-graduação, verticalização e corpo docente qualificado e o eixo externo “Políticas públicas, articulação governamental e fortalecimento da EPT” é pertinente e específica, mas depende de articulação com outras ações para ganhar maior densidade estratégica.</t>
  </si>
  <si>
    <t>A capacidade relacionada a pós-graduação, verticalização e corpo docente qualificado constitui base institucional para aproveitar a ampliação do acesso, da inclusão e da diversificação da oferta educacional. O cruzamento é relevante porque permite transformar uma força já existente da área de pesquisa em ação orientada a resultados, com maior integração entre produção científica, formação discente, inovação e necessidades institucionais.</t>
  </si>
  <si>
    <t>Qualificar e expandir a pós-graduação e a verticalização, alinhando áreas de competência docente, produção científica, demandas territoriais e percursos formativos avançados. A ação deve aproveitar especialmente a capacidade relacionada a pós-graduação, verticalização e corpo docente qualificado, considerando o eixo externo “Ampliação do acesso, inclusão e diversificação da oferta educacional”. Com isso, busca-se fortalecer a produção científica, a formação avançada, a atratividade acadêmica e o reconhecimento institucional nas áreas estratégicas de conhecimento.</t>
  </si>
  <si>
    <t>Qualificar e expandir a pós-graduação e a verticalização, alinhando áreas de competência docente, produção científica, demandas territoriais e percursos formativos avançados. A ação deve aproveitar especialmente a capacidade relacionada a pós-graduação, verticalização e corpo docente qualificado, considerando o eixo externo “Ampliação do acesso, inclusão e diversificação da oferta educacional”.</t>
  </si>
  <si>
    <t>A relação entre pós-graduação, verticalização e corpo docente qualificado e o eixo externo “Ampliação do acesso, inclusão e diversificação da oferta educacional” é pertinente e específica, mas depende de articulação com outras ações para ganhar maior densidade estratégica.</t>
  </si>
  <si>
    <t>A capacidade relacionada a pós-graduação, verticalização e corpo docente qualificado constitui base institucional para aproveitar a governança, a gestão por resultados e a maturidade institucional. O cruzamento é relevante porque permite transformar uma força já existente da área de pesquisa em ação orientada a resultados, com maior integração entre produção científica, formação discente, inovação e necessidades institucionais.</t>
  </si>
  <si>
    <t>Qualificar e expandir a pós-graduação e a verticalização, alinhando áreas de competência docente, produção científica, demandas territoriais e percursos formativos avançados. A ação deve aproveitar especialmente a capacidade relacionada a pós-graduação, verticalização e corpo docente qualificado, considerando o eixo externo “Governança, gestão por resultados e maturidade institucional”. Com isso, busca-se fortalecer a produção científica, a formação avançada, a atratividade acadêmica e o reconhecimento institucional nas áreas estratégicas de conhecimento.</t>
  </si>
  <si>
    <t>Qualificar e expandir a pós-graduação e a verticalização, alinhando áreas de competência docente, produção científica, demandas territoriais e percursos formativos avançados. A ação deve aproveitar especialmente a capacidade relacionada a pós-graduação, verticalização e corpo docente qualificado, considerando o eixo externo “Governança, gestão por resultados e maturidade institucional”.</t>
  </si>
  <si>
    <t>A relação entre pós-graduação, verticalização e corpo docente qualificado e o eixo externo “Governança, gestão por resultados e maturidade institucional” é pertinente e específica, mas depende de articulação com outras ações para ganhar maior densidade estratégica.</t>
  </si>
  <si>
    <t>Fraqueza + Oportunidade</t>
  </si>
  <si>
    <t>pesquisa-fraquezas-09</t>
  </si>
  <si>
    <t>Capacitação em pesquisa, inovação e ética</t>
  </si>
  <si>
    <t>A fragilidade associada a lacunas de capacitação em pesquisa, inovação e ética pode limitar o aproveitamento de a agenda de dados, transformação digital, inteligência artificial e inovação educacional. Enfrentá-la é estratégico porque a oportunidade depende de capacidade técnica, recursos, processos e pessoas capazes de converter demandas externas e institucionais em projetos de pesquisa, pós-graduação e inovação com continuidade.</t>
  </si>
  <si>
    <t>Implantar mecanismos de governança da pesquisa e inovação, com dados, indicadores, monitoramento, transparência, critérios de decisão e integração ao PDI. A ação deve enfrentar especialmente a fragilidade associada a lacunas de capacitação em pesquisa, inovação e ética, considerando o eixo externo “Dados, transformação digital, IA e inovação educacional”. Com isso, busca-se elevar a maturidade da gestão da pesquisa, orientar decisões por evidências e melhorar o acompanhamento de resultados, entregas e impactos institucionais.</t>
  </si>
  <si>
    <t>Implantar mecanismos de governança da pesquisa e inovação, com dados, indicadores, monitoramento, transparência, critérios de decisão e integração ao PDI. A ação deve enfrentar especialmente a fragilidade associada a lacunas de capacitação em pesquisa, inovação e ética, considerando o eixo externo “Dados, transformação digital, IA e inovação educacional”.</t>
  </si>
  <si>
    <t>Há relação direta e estruturante entre lacunas de capacitação em pesquisa, inovação e ética e o eixo externo “Dados, transformação digital, IA e inovação educacional”, com forte potencial de orientar estratégia do PDI.</t>
  </si>
  <si>
    <t>A fragilidade associada a lacunas de capacitação em pesquisa, inovação e ética pode limitar o aproveitamento de a articulação com setor produtivo, arranjos locais e desenvolvimento regional. Enfrentá-la é estratégico porque a oportunidade depende de capacidade técnica, recursos, processos e pessoas capazes de converter demandas externas e institucionais em projetos de pesquisa, pós-graduação e inovação com continuidade.</t>
  </si>
  <si>
    <t>Estruturar uma agenda institucional de pesquisa aplicada e inovação territorial, integrando grupos de pesquisa, ambientes de inovação, Polo Embrapii, parceiros externos e demandas regionais. A ação deve enfrentar especialmente a fragilidade associada a lacunas de capacitação em pesquisa, inovação e ética, considerando o eixo externo “Articulação com o setor produtivo, arranjos locais e desenvolvimento regional”. Com isso, busca-se ampliar o impacto social e econômico da pesquisa, fortalecer parcerias estratégicas e transformar demandas territoriais em projetos aplicados e soluções inovadoras.</t>
  </si>
  <si>
    <t>Estruturar uma agenda institucional de pesquisa aplicada e inovação territorial, integrando grupos de pesquisa, ambientes de inovação, Polo Embrapii, parceiros externos e demandas regionais. A ação deve enfrentar especialmente a fragilidade associada a lacunas de capacitação em pesquisa, inovação e ética, considerando o eixo externo “Articulação com o setor produtivo, arranjos locais e desenvolvimento regional”.</t>
  </si>
  <si>
    <t>Há relação direta e estruturante entre lacunas de capacitação em pesquisa, inovação e ética e o eixo externo “Articulação com o setor produtivo, arranjos locais e desenvolvimento regional”, com forte potencial de orientar estratégia do PDI.</t>
  </si>
  <si>
    <t>A fragilidade associada a lacunas de capacitação em pesquisa, inovação e ética pode limitar o aproveitamento de as políticas públicas, a articulação governamental e o fortalecimento da EPT. Enfrentá-la é estratégico porque a oportunidade depende de capacidade técnica, recursos, processos e pessoas capazes de converter demandas externas e institucionais em projetos de pesquisa, pós-graduação e inovação com continuidade.</t>
  </si>
  <si>
    <t>Estruturar uma agenda institucional de pesquisa aplicada e inovação territorial, integrando grupos de pesquisa, ambientes de inovação, Polo Embrapii, parceiros externos e demandas regionais. A ação deve enfrentar especialmente a fragilidade associada a lacunas de capacitação em pesquisa, inovação e ética, considerando o eixo externo “Políticas públicas, articulação governamental e fortalecimento da EPT”. Com isso, busca-se ampliar o impacto social e econômico da pesquisa, fortalecer parcerias estratégicas e transformar demandas territoriais em projetos aplicados e soluções inovadoras.</t>
  </si>
  <si>
    <t>Estruturar uma agenda institucional de pesquisa aplicada e inovação territorial, integrando grupos de pesquisa, ambientes de inovação, Polo Embrapii, parceiros externos e demandas regionais. A ação deve enfrentar especialmente a fragilidade associada a lacunas de capacitação em pesquisa, inovação e ética, considerando o eixo externo “Políticas públicas, articulação governamental e fortalecimento da EPT”.</t>
  </si>
  <si>
    <t>A relação entre lacunas de capacitação em pesquisa, inovação e ética e o eixo externo “Políticas públicas, articulação governamental e fortalecimento da EPT” é pertinente e específica, mas depende de articulação com outras ações para ganhar maior densidade estratégica.</t>
  </si>
  <si>
    <t>A relação entre lacunas de capacitação em pesquisa, inovação e ética e o eixo externo “Ampliação do acesso, inclusão e diversificação da oferta educacional” é possível, porém indireta, secundária ou pouco suficiente para gerar estratégia institucional relevante.</t>
  </si>
  <si>
    <t>A fragilidade associada a lacunas de capacitação em pesquisa, inovação e ética pode limitar o aproveitamento de a governança, a gestão por resultados e a maturidade institucional. Enfrentá-la é estratégico porque a oportunidade depende de capacidade técnica, recursos, processos e pessoas capazes de converter demandas externas e institucionais em projetos de pesquisa, pós-graduação e inovação com continuidade.</t>
  </si>
  <si>
    <t>Fortalecer a ética, a conformidade e a integridade científica, com suporte aos comitês, orientações aos pesquisadores e incorporação de temas regulatórios nas rotinas de pesquisa e inovação. A ação deve enfrentar especialmente a fragilidade associada a lacunas de capacitação em pesquisa, inovação e ética, considerando o eixo externo “Governança, gestão por resultados e maturidade institucional”. Com isso, busca-se reduzir riscos éticos, legais e reputacionais, assegurando qualidade, segurança e credibilidade aos projetos de pesquisa.</t>
  </si>
  <si>
    <t>Fortalecer a ética, a conformidade e a integridade científica, com suporte aos comitês, orientações aos pesquisadores e incorporação de temas regulatórios nas rotinas de pesquisa e inovação. A ação deve enfrentar especialmente a fragilidade associada a lacunas de capacitação em pesquisa, inovação e ética, considerando o eixo externo “Governança, gestão por resultados e maturidade institucional”.</t>
  </si>
  <si>
    <t>Há relação direta e estruturante entre lacunas de capacitação em pesquisa, inovação e ética e o eixo externo “Governança, gestão por resultados e maturidade institucional”, com forte potencial de orientar estratégia do PDI.</t>
  </si>
  <si>
    <t>pesquisa-fraquezas-03</t>
  </si>
  <si>
    <t>Orçamento, bolsas e fomento aos projetos de pesquisa</t>
  </si>
  <si>
    <t>A fragilidade associada a insuficiência de orçamento, bolsas e fomento pode limitar o aproveitamento de a agenda de dados, transformação digital, inteligência artificial e inovação educacional. Enfrentá-la é estratégico porque a oportunidade depende de capacidade técnica, recursos, processos e pessoas capazes de converter demandas externas e institucionais em projetos de pesquisa, pós-graduação e inovação com continuidade.</t>
  </si>
  <si>
    <t>Consolidar uma estratégia institucional de fomento e captação de recursos para pesquisa, com prospecção de editais, parcerias, projetos financiáveis e critérios de priorização. A ação deve enfrentar especialmente a fragilidade associada a insuficiência de orçamento, bolsas e fomento, considerando o eixo externo “Dados, transformação digital, IA e inovação educacional”. Com isso, busca-se reduzir a dependência de recursos internos insuficientes, ampliar a continuidade dos projetos e proteger a pesquisa diante de restrições orçamentárias.</t>
  </si>
  <si>
    <t>Consolidar uma estratégia institucional de fomento e captação de recursos para pesquisa, com prospecção de editais, parcerias, projetos financiáveis e critérios de priorização. A ação deve enfrentar especialmente a fragilidade associada a insuficiência de orçamento, bolsas e fomento, considerando o eixo externo “Dados, transformação digital, IA e inovação educacional”.</t>
  </si>
  <si>
    <t>capacidade de execução; sustentabilidade; articulação territorial; maturidade de gestão</t>
  </si>
  <si>
    <t>A relação entre insuficiência de orçamento, bolsas e fomento e o eixo externo “Dados, transformação digital, IA e inovação educacional” é pertinente e específica, mas depende de articulação com outras ações para ganhar maior densidade estratégica.</t>
  </si>
  <si>
    <t>O cruzamento aponta para um arranjo estruturante e continuado, com necessidade de governança, priorização e recursos próprios.</t>
  </si>
  <si>
    <t>Sustentabilidade financeira, fomento e captação externa</t>
  </si>
  <si>
    <t>A fragilidade associada a insuficiência de orçamento, bolsas e fomento pode limitar o aproveitamento de a articulação com setor produtivo, arranjos locais e desenvolvimento regional. Enfrentá-la é estratégico porque a oportunidade depende de capacidade técnica, recursos, processos e pessoas capazes de converter demandas externas e institucionais em projetos de pesquisa, pós-graduação e inovação com continuidade.</t>
  </si>
  <si>
    <t>Consolidar uma estratégia institucional de fomento e captação de recursos para pesquisa, com prospecção de editais, parcerias, projetos financiáveis e critérios de priorização. A ação deve enfrentar especialmente a fragilidade associada a insuficiência de orçamento, bolsas e fomento, considerando o eixo externo “Articulação com o setor produtivo, arranjos locais e desenvolvimento regional”. Com isso, busca-se reduzir a dependência de recursos internos insuficientes, ampliar a continuidade dos projetos e proteger a pesquisa diante de restrições orçamentárias.</t>
  </si>
  <si>
    <t>Consolidar uma estratégia institucional de fomento e captação de recursos para pesquisa, com prospecção de editais, parcerias, projetos financiáveis e critérios de priorização. A ação deve enfrentar especialmente a fragilidade associada a insuficiência de orçamento, bolsas e fomento, considerando o eixo externo “Articulação com o setor produtivo, arranjos locais e desenvolvimento regional”.</t>
  </si>
  <si>
    <t>Há relação direta e estruturante entre insuficiência de orçamento, bolsas e fomento e o eixo externo “Articulação com o setor produtivo, arranjos locais e desenvolvimento regional”, com forte potencial de orientar estratégia do PDI.</t>
  </si>
  <si>
    <t>A fragilidade associada a insuficiência de orçamento, bolsas e fomento pode limitar o aproveitamento de as políticas públicas, a articulação governamental e o fortalecimento da EPT. Enfrentá-la é estratégico porque a oportunidade depende de capacidade técnica, recursos, processos e pessoas capazes de converter demandas externas e institucionais em projetos de pesquisa, pós-graduação e inovação com continuidade.</t>
  </si>
  <si>
    <t>Consolidar uma estratégia institucional de fomento e captação de recursos para pesquisa, com prospecção de editais, parcerias, projetos financiáveis e critérios de priorização. A ação deve enfrentar especialmente a fragilidade associada a insuficiência de orçamento, bolsas e fomento, considerando o eixo externo “Políticas públicas, articulação governamental e fortalecimento da EPT”. Com isso, busca-se reduzir a dependência de recursos internos insuficientes, ampliar a continuidade dos projetos e proteger a pesquisa diante de restrições orçamentárias.</t>
  </si>
  <si>
    <t>Consolidar uma estratégia institucional de fomento e captação de recursos para pesquisa, com prospecção de editais, parcerias, projetos financiáveis e critérios de priorização. A ação deve enfrentar especialmente a fragilidade associada a insuficiência de orçamento, bolsas e fomento, considerando o eixo externo “Políticas públicas, articulação governamental e fortalecimento da EPT”.</t>
  </si>
  <si>
    <t>Há relação direta e estruturante entre insuficiência de orçamento, bolsas e fomento e o eixo externo “Políticas públicas, articulação governamental e fortalecimento da EPT”, com forte potencial de orientar estratégia do PDI.</t>
  </si>
  <si>
    <t>A fragilidade associada a insuficiência de orçamento, bolsas e fomento pode limitar o aproveitamento de a ampliação do acesso, da inclusão e da diversificação da oferta educacional. Enfrentá-la é estratégico porque a oportunidade depende de capacidade técnica, recursos, processos e pessoas capazes de converter demandas externas e institucionais em projetos de pesquisa, pós-graduação e inovação com continuidade.</t>
  </si>
  <si>
    <t>Consolidar uma estratégia institucional de fomento e captação de recursos para pesquisa, com prospecção de editais, parcerias, projetos financiáveis e critérios de priorização. A ação deve enfrentar especialmente a fragilidade associada a insuficiência de orçamento, bolsas e fomento, considerando o eixo externo “Ampliação do acesso, inclusão e diversificação da oferta educacional”. Com isso, busca-se reduzir a dependência de recursos internos insuficientes, ampliar a continuidade dos projetos e proteger a pesquisa diante de restrições orçamentárias.</t>
  </si>
  <si>
    <t>Consolidar uma estratégia institucional de fomento e captação de recursos para pesquisa, com prospecção de editais, parcerias, projetos financiáveis e critérios de priorização. A ação deve enfrentar especialmente a fragilidade associada a insuficiência de orçamento, bolsas e fomento, considerando o eixo externo “Ampliação do acesso, inclusão e diversificação da oferta educacional”.</t>
  </si>
  <si>
    <t>A relação entre insuficiência de orçamento, bolsas e fomento e o eixo externo “Ampliação do acesso, inclusão e diversificação da oferta educacional” é pertinente e específica, mas depende de articulação com outras ações para ganhar maior densidade estratégica.</t>
  </si>
  <si>
    <t>A relação entre insuficiência de orçamento, bolsas e fomento e o eixo externo “Governança, gestão por resultados e maturidade institucional” é possível, porém indireta, secundária ou pouco suficiente para gerar estratégia institucional relevante.</t>
  </si>
  <si>
    <t>pesquisa-fraquezas-04</t>
  </si>
  <si>
    <t>Infraestrutura laboratorial, equipamentos, insumos e recursos computacionais</t>
  </si>
  <si>
    <t>A fragilidade associada a fragilidades de infraestrutura laboratorial e computacional pode limitar o aproveitamento de a agenda de dados, transformação digital, inteligência artificial e inovação educacional. Enfrentá-la é estratégico porque a oportunidade depende de capacidade técnica, recursos, processos e pessoas capazes de converter demandas externas e institucionais em projetos de pesquisa, pós-graduação e inovação com continuidade.</t>
  </si>
  <si>
    <t>Planejar a modernização da infraestrutura de pesquisa, laboratórios, equipamentos, insumos e recursos computacionais, articulando prioridades acadêmicas, parcerias e fontes de financiamento. A ação deve enfrentar especialmente a fragilidade associada a fragilidades de infraestrutura laboratorial e computacional, considerando o eixo externo “Dados, transformação digital, IA e inovação educacional”. Com isso, busca-se ampliar a capacidade material e tecnológica para execução de projetos, reduzir gargalos operacionais e qualificar as condições de produção científica.</t>
  </si>
  <si>
    <t>Planejar a modernização da infraestrutura de pesquisa, laboratórios, equipamentos, insumos e recursos computacionais, articulando prioridades acadêmicas, parcerias e fontes de financiamento. A ação deve enfrentar especialmente a fragilidade associada a fragilidades de infraestrutura laboratorial e computacional, considerando o eixo externo “Dados, transformação digital, IA e inovação educacional”.</t>
  </si>
  <si>
    <t>capacidade de execução; inovação e transformação digital; sustentabilidade; qualidade dos serviços institucionais</t>
  </si>
  <si>
    <t>Há relação direta e estruturante entre fragilidades de infraestrutura laboratorial e computacional e o eixo externo “Dados, transformação digital, IA e inovação educacional”, com forte potencial de orientar estratégia do PDI.</t>
  </si>
  <si>
    <t>A fragilidade associada a fragilidades de infraestrutura laboratorial e computacional pode limitar o aproveitamento de a articulação com setor produtivo, arranjos locais e desenvolvimento regional. Enfrentá-la é estratégico porque a oportunidade depende de capacidade técnica, recursos, processos e pessoas capazes de converter demandas externas e institucionais em projetos de pesquisa, pós-graduação e inovação com continuidade.</t>
  </si>
  <si>
    <t>Planejar a modernização da infraestrutura de pesquisa, laboratórios, equipamentos, insumos e recursos computacionais, articulando prioridades acadêmicas, parcerias e fontes de financiamento. A ação deve enfrentar especialmente a fragilidade associada a fragilidades de infraestrutura laboratorial e computacional, considerando o eixo externo “Articulação com o setor produtivo, arranjos locais e desenvolvimento regional”. Com isso, busca-se ampliar a capacidade material e tecnológica para execução de projetos, reduzir gargalos operacionais e qualificar as condições de produção científica.</t>
  </si>
  <si>
    <t>Planejar a modernização da infraestrutura de pesquisa, laboratórios, equipamentos, insumos e recursos computacionais, articulando prioridades acadêmicas, parcerias e fontes de financiamento. A ação deve enfrentar especialmente a fragilidade associada a fragilidades de infraestrutura laboratorial e computacional, considerando o eixo externo “Articulação com o setor produtivo, arranjos locais e desenvolvimento regional”.</t>
  </si>
  <si>
    <t>Há relação direta e estruturante entre fragilidades de infraestrutura laboratorial e computacional e o eixo externo “Articulação com o setor produtivo, arranjos locais e desenvolvimento regional”, com forte potencial de orientar estratégia do PDI.</t>
  </si>
  <si>
    <t>A fragilidade associada a fragilidades de infraestrutura laboratorial e computacional pode limitar o aproveitamento de as políticas públicas, a articulação governamental e o fortalecimento da EPT. Enfrentá-la é estratégico porque a oportunidade depende de capacidade técnica, recursos, processos e pessoas capazes de converter demandas externas e institucionais em projetos de pesquisa, pós-graduação e inovação com continuidade.</t>
  </si>
  <si>
    <t>Planejar a modernização da infraestrutura de pesquisa, laboratórios, equipamentos, insumos e recursos computacionais, articulando prioridades acadêmicas, parcerias e fontes de financiamento. A ação deve enfrentar especialmente a fragilidade associada a fragilidades de infraestrutura laboratorial e computacional, considerando o eixo externo “Políticas públicas, articulação governamental e fortalecimento da EPT”. Com isso, busca-se ampliar a capacidade material e tecnológica para execução de projetos, reduzir gargalos operacionais e qualificar as condições de produção científica.</t>
  </si>
  <si>
    <t>Planejar a modernização da infraestrutura de pesquisa, laboratórios, equipamentos, insumos e recursos computacionais, articulando prioridades acadêmicas, parcerias e fontes de financiamento. A ação deve enfrentar especialmente a fragilidade associada a fragilidades de infraestrutura laboratorial e computacional, considerando o eixo externo “Políticas públicas, articulação governamental e fortalecimento da EPT”.</t>
  </si>
  <si>
    <t>A relação entre fragilidades de infraestrutura laboratorial e computacional e o eixo externo “Políticas públicas, articulação governamental e fortalecimento da EPT” é pertinente e específica, mas depende de articulação com outras ações para ganhar maior densidade estratégica.</t>
  </si>
  <si>
    <t>A fragilidade associada a fragilidades de infraestrutura laboratorial e computacional pode limitar o aproveitamento de a ampliação do acesso, da inclusão e da diversificação da oferta educacional. Enfrentá-la é estratégico porque a oportunidade depende de capacidade técnica, recursos, processos e pessoas capazes de converter demandas externas e institucionais em projetos de pesquisa, pós-graduação e inovação com continuidade.</t>
  </si>
  <si>
    <t>Planejar a modernização da infraestrutura de pesquisa, laboratórios, equipamentos, insumos e recursos computacionais, articulando prioridades acadêmicas, parcerias e fontes de financiamento. A ação deve enfrentar especialmente a fragilidade associada a fragilidades de infraestrutura laboratorial e computacional, considerando o eixo externo “Ampliação do acesso, inclusão e diversificação da oferta educacional”. Com isso, busca-se ampliar a capacidade material e tecnológica para execução de projetos, reduzir gargalos operacionais e qualificar as condições de produção científica.</t>
  </si>
  <si>
    <t>Planejar a modernização da infraestrutura de pesquisa, laboratórios, equipamentos, insumos e recursos computacionais, articulando prioridades acadêmicas, parcerias e fontes de financiamento. A ação deve enfrentar especialmente a fragilidade associada a fragilidades de infraestrutura laboratorial e computacional, considerando o eixo externo “Ampliação do acesso, inclusão e diversificação da oferta educacional”.</t>
  </si>
  <si>
    <t>A relação entre fragilidades de infraestrutura laboratorial e computacional e o eixo externo “Ampliação do acesso, inclusão e diversificação da oferta educacional” é pertinente e específica, mas depende de articulação com outras ações para ganhar maior densidade estratégica.</t>
  </si>
  <si>
    <t>A fragilidade associada a fragilidades de infraestrutura laboratorial e computacional pode limitar o aproveitamento de a governança, a gestão por resultados e a maturidade institucional. Enfrentá-la é estratégico porque a oportunidade depende de capacidade técnica, recursos, processos e pessoas capazes de converter demandas externas e institucionais em projetos de pesquisa, pós-graduação e inovação com continuidade.</t>
  </si>
  <si>
    <t>Planejar a modernização da infraestrutura de pesquisa, laboratórios, equipamentos, insumos e recursos computacionais, articulando prioridades acadêmicas, parcerias e fontes de financiamento. A ação deve enfrentar especialmente a fragilidade associada a fragilidades de infraestrutura laboratorial e computacional, considerando o eixo externo “Governança, gestão por resultados e maturidade institucional”. Com isso, busca-se ampliar a capacidade material e tecnológica para execução de projetos, reduzir gargalos operacionais e qualificar as condições de produção científica.</t>
  </si>
  <si>
    <t>Planejar a modernização da infraestrutura de pesquisa, laboratórios, equipamentos, insumos e recursos computacionais, articulando prioridades acadêmicas, parcerias e fontes de financiamento. A ação deve enfrentar especialmente a fragilidade associada a fragilidades de infraestrutura laboratorial e computacional, considerando o eixo externo “Governança, gestão por resultados e maturidade institucional”.</t>
  </si>
  <si>
    <t>A relação entre fragilidades de infraestrutura laboratorial e computacional e o eixo externo “Governança, gestão por resultados e maturidade institucional” é pertinente e específica, mas depende de articulação com outras ações para ganhar maior densidade estratégica.</t>
  </si>
  <si>
    <t>pesquisa-fraquezas-05</t>
  </si>
  <si>
    <t>Captação externa de recursos incipiente</t>
  </si>
  <si>
    <t>A fragilidade associada a captação externa de recursos ainda incipiente pode limitar o aproveitamento de a agenda de dados, transformação digital, inteligência artificial e inovação educacional. Enfrentá-la é estratégico porque a oportunidade depende de capacidade técnica, recursos, processos e pessoas capazes de converter demandas externas e institucionais em projetos de pesquisa, pós-graduação e inovação com continuidade.</t>
  </si>
  <si>
    <t>Consolidar uma estratégia institucional de fomento e captação de recursos para pesquisa, com prospecção de editais, parcerias, projetos financiáveis e critérios de priorização. A ação deve enfrentar especialmente a fragilidade associada a captação externa de recursos ainda incipiente, considerando o eixo externo “Dados, transformação digital, IA e inovação educacional”. Com isso, busca-se reduzir a dependência de recursos internos insuficientes, ampliar a continuidade dos projetos e proteger a pesquisa diante de restrições orçamentárias.</t>
  </si>
  <si>
    <t>Consolidar uma estratégia institucional de fomento e captação de recursos para pesquisa, com prospecção de editais, parcerias, projetos financiáveis e critérios de priorização. A ação deve enfrentar especialmente a fragilidade associada a captação externa de recursos ainda incipiente, considerando o eixo externo “Dados, transformação digital, IA e inovação educacional”.</t>
  </si>
  <si>
    <t>A relação entre captação externa de recursos ainda incipiente e o eixo externo “Dados, transformação digital, IA e inovação educacional” é pertinente e específica, mas depende de articulação com outras ações para ganhar maior densidade estratégica.</t>
  </si>
  <si>
    <t>A fragilidade associada a captação externa de recursos ainda incipiente pode limitar o aproveitamento de a articulação com setor produtivo, arranjos locais e desenvolvimento regional. Enfrentá-la é estratégico porque a oportunidade depende de capacidade técnica, recursos, processos e pessoas capazes de converter demandas externas e institucionais em projetos de pesquisa, pós-graduação e inovação com continuidade.</t>
  </si>
  <si>
    <t>Consolidar uma estratégia institucional de fomento e captação de recursos para pesquisa, com prospecção de editais, parcerias, projetos financiáveis e critérios de priorização. A ação deve enfrentar especialmente a fragilidade associada a captação externa de recursos ainda incipiente, considerando o eixo externo “Articulação com o setor produtivo, arranjos locais e desenvolvimento regional”. Com isso, busca-se reduzir a dependência de recursos internos insuficientes, ampliar a continuidade dos projetos e proteger a pesquisa diante de restrições orçamentárias.</t>
  </si>
  <si>
    <t>Consolidar uma estratégia institucional de fomento e captação de recursos para pesquisa, com prospecção de editais, parcerias, projetos financiáveis e critérios de priorização. A ação deve enfrentar especialmente a fragilidade associada a captação externa de recursos ainda incipiente, considerando o eixo externo “Articulação com o setor produtivo, arranjos locais e desenvolvimento regional”.</t>
  </si>
  <si>
    <t>Há relação direta e estruturante entre captação externa de recursos ainda incipiente e o eixo externo “Articulação com o setor produtivo, arranjos locais e desenvolvimento regional”, com forte potencial de orientar estratégia do PDI.</t>
  </si>
  <si>
    <t>A fragilidade associada a captação externa de recursos ainda incipiente pode limitar o aproveitamento de as políticas públicas, a articulação governamental e o fortalecimento da EPT. Enfrentá-la é estratégico porque a oportunidade depende de capacidade técnica, recursos, processos e pessoas capazes de converter demandas externas e institucionais em projetos de pesquisa, pós-graduação e inovação com continuidade.</t>
  </si>
  <si>
    <t>Consolidar uma estratégia institucional de fomento e captação de recursos para pesquisa, com prospecção de editais, parcerias, projetos financiáveis e critérios de priorização. A ação deve enfrentar especialmente a fragilidade associada a captação externa de recursos ainda incipiente, considerando o eixo externo “Políticas públicas, articulação governamental e fortalecimento da EPT”. Com isso, busca-se reduzir a dependência de recursos internos insuficientes, ampliar a continuidade dos projetos e proteger a pesquisa diante de restrições orçamentárias.</t>
  </si>
  <si>
    <t>Consolidar uma estratégia institucional de fomento e captação de recursos para pesquisa, com prospecção de editais, parcerias, projetos financiáveis e critérios de priorização. A ação deve enfrentar especialmente a fragilidade associada a captação externa de recursos ainda incipiente, considerando o eixo externo “Políticas públicas, articulação governamental e fortalecimento da EPT”.</t>
  </si>
  <si>
    <t>Há relação direta e estruturante entre captação externa de recursos ainda incipiente e o eixo externo “Políticas públicas, articulação governamental e fortalecimento da EPT”, com forte potencial de orientar estratégia do PDI.</t>
  </si>
  <si>
    <t>A relação entre captação externa de recursos ainda incipiente e o eixo externo “Ampliação do acesso, inclusão e diversificação da oferta educacional” é possível, porém indireta, secundária ou pouco suficiente para gerar estratégia institucional relevante.</t>
  </si>
  <si>
    <t>A fragilidade associada a captação externa de recursos ainda incipiente pode limitar o aproveitamento de a governança, a gestão por resultados e a maturidade institucional. Enfrentá-la é estratégico porque a oportunidade depende de capacidade técnica, recursos, processos e pessoas capazes de converter demandas externas e institucionais em projetos de pesquisa, pós-graduação e inovação com continuidade.</t>
  </si>
  <si>
    <t>Consolidar uma estratégia institucional de fomento e captação de recursos para pesquisa, com prospecção de editais, parcerias, projetos financiáveis e critérios de priorização. A ação deve enfrentar especialmente a fragilidade associada a captação externa de recursos ainda incipiente, considerando o eixo externo “Governança, gestão por resultados e maturidade institucional”. Com isso, busca-se reduzir a dependência de recursos internos insuficientes, ampliar a continuidade dos projetos e proteger a pesquisa diante de restrições orçamentárias.</t>
  </si>
  <si>
    <t>Consolidar uma estratégia institucional de fomento e captação de recursos para pesquisa, com prospecção de editais, parcerias, projetos financiáveis e critérios de priorização. A ação deve enfrentar especialmente a fragilidade associada a captação externa de recursos ainda incipiente, considerando o eixo externo “Governança, gestão por resultados e maturidade institucional”.</t>
  </si>
  <si>
    <t>Há relação direta e estruturante entre captação externa de recursos ainda incipiente e o eixo externo “Governança, gestão por resultados e maturidade institucional”, com forte potencial de orientar estratégia do PDI.</t>
  </si>
  <si>
    <t>pesquisa-fraquezas-07</t>
  </si>
  <si>
    <t>Adesão de servidores, carga de trabalho e equipe de apoio reduzida</t>
  </si>
  <si>
    <t>A fragilidade associada a baixa adesão de servidores, sobrecarga e equipe de apoio reduzida pode limitar o aproveitamento de a agenda de dados, transformação digital, inteligência artificial e inovação educacional. Enfrentá-la é estratégico porque a oportunidade depende de capacidade técnica, recursos, processos e pessoas capazes de converter demandas externas e institucionais em projetos de pesquisa, pós-graduação e inovação com continuidade.</t>
  </si>
  <si>
    <t>Implantar mecanismos de governança da pesquisa e inovação, com dados, indicadores, monitoramento, transparência, critérios de decisão e integração ao PDI. A ação deve enfrentar especialmente a fragilidade associada a baixa adesão de servidores, sobrecarga e equipe de apoio reduzida, considerando o eixo externo “Dados, transformação digital, IA e inovação educacional”. Com isso, busca-se elevar a maturidade da gestão da pesquisa, orientar decisões por evidências e melhorar o acompanhamento de resultados, entregas e impactos institucionais.</t>
  </si>
  <si>
    <t>Implantar mecanismos de governança da pesquisa e inovação, com dados, indicadores, monitoramento, transparência, critérios de decisão e integração ao PDI. A ação deve enfrentar especialmente a fragilidade associada a baixa adesão de servidores, sobrecarga e equipe de apoio reduzida, considerando o eixo externo “Dados, transformação digital, IA e inovação educacional”.</t>
  </si>
  <si>
    <t>A relação entre baixa adesão de servidores, sobrecarga e equipe de apoio reduzida e o eixo externo “Dados, transformação digital, IA e inovação educacional” é pertinente e específica, mas depende de articulação com outras ações para ganhar maior densidade estratégica.</t>
  </si>
  <si>
    <t>A relação entre baixa adesão de servidores, sobrecarga e equipe de apoio reduzida e o eixo externo “Articulação com o setor produtivo, arranjos locais e desenvolvimento regional” é possível, porém indireta, secundária ou pouco suficiente para gerar estratégia institucional relevante.</t>
  </si>
  <si>
    <t>A relação entre baixa adesão de servidores, sobrecarga e equipe de apoio reduzida e o eixo externo “Políticas públicas, articulação governamental e fortalecimento da EPT” é possível, porém indireta, secundária ou pouco suficiente para gerar estratégia institucional relevante.</t>
  </si>
  <si>
    <t>A fragilidade associada a baixa adesão de servidores, sobrecarga e equipe de apoio reduzida pode limitar o aproveitamento de a ampliação do acesso, da inclusão e da diversificação da oferta educacional. Enfrentá-la é estratégico porque a oportunidade depende de capacidade técnica, recursos, processos e pessoas capazes de converter demandas externas e institucionais em projetos de pesquisa, pós-graduação e inovação com continuidade.</t>
  </si>
  <si>
    <t>Estruturar ações permanentes de capacitação, reconhecimento, apoio técnico e organização da carga de trabalho para ampliar a adesão de servidores e equipes às ações de pesquisa e inovação. A ação deve enfrentar especialmente a fragilidade associada a baixa adesão de servidores, sobrecarga e equipe de apoio reduzida, considerando o eixo externo “Ampliação do acesso, inclusão e diversificação da oferta educacional”. Com isso, busca-se aumentar a capacidade de execução, reduzir a concentração de esforços em poucos servidores e qualificar a atuação de docentes, TAEs, estudantes e equipes de apoio.</t>
  </si>
  <si>
    <t>Estruturar ações permanentes de capacitação, reconhecimento, apoio técnico e organização da carga de trabalho para ampliar a adesão de servidores e equipes às ações de pesquisa e inovação. A ação deve enfrentar especialmente a fragilidade associada a baixa adesão de servidores, sobrecarga e equipe de apoio reduzida, considerando o eixo externo “Ampliação do acesso, inclusão e diversificação da oferta educacional”.</t>
  </si>
  <si>
    <t>capacidade de execução; maturidade de gestão; qualidade dos serviços institucionais; participação e controle social</t>
  </si>
  <si>
    <t>A relação entre baixa adesão de servidores, sobrecarga e equipe de apoio reduzida e o eixo externo “Ampliação do acesso, inclusão e diversificação da oferta educacional” é pertinente e específica, mas depende de articulação com outras ações para ganhar maior densidade estratégica.</t>
  </si>
  <si>
    <t>A fragilidade associada a baixa adesão de servidores, sobrecarga e equipe de apoio reduzida pode limitar o aproveitamento de a governança, a gestão por resultados e a maturidade institucional. Enfrentá-la é estratégico porque a oportunidade depende de capacidade técnica, recursos, processos e pessoas capazes de converter demandas externas e institucionais em projetos de pesquisa, pós-graduação e inovação com continuidade.</t>
  </si>
  <si>
    <t>Implantar mecanismos de governança da pesquisa e inovação, com dados, indicadores, monitoramento, transparência, critérios de decisão e integração ao PDI. A ação deve enfrentar especialmente a fragilidade associada a baixa adesão de servidores, sobrecarga e equipe de apoio reduzida, considerando o eixo externo “Governança, gestão por resultados e maturidade institucional”. Com isso, busca-se elevar a maturidade da gestão da pesquisa, orientar decisões por evidências e melhorar o acompanhamento de resultados, entregas e impactos institucionais.</t>
  </si>
  <si>
    <t>Implantar mecanismos de governança da pesquisa e inovação, com dados, indicadores, monitoramento, transparência, critérios de decisão e integração ao PDI. A ação deve enfrentar especialmente a fragilidade associada a baixa adesão de servidores, sobrecarga e equipe de apoio reduzida, considerando o eixo externo “Governança, gestão por resultados e maturidade institucional”.</t>
  </si>
  <si>
    <t>Há relação direta e estruturante entre baixa adesão de servidores, sobrecarga e equipe de apoio reduzida e o eixo externo “Governança, gestão por resultados e maturidade institucional”, com forte potencial de orientar estratégia do PDI.</t>
  </si>
  <si>
    <t>Força + Ameaça</t>
  </si>
  <si>
    <t>ameaça-econômico-02</t>
  </si>
  <si>
    <t>Restrição, instabilidade orçamentária e dependência de fontes extraordinárias</t>
  </si>
  <si>
    <t>A capacidade relacionada a mecanismos de fomento, editais e bolsas pode contribuir para reduzir os efeitos de a restrição e a instabilidade orçamentária. A relação é relevante porque essa força amplia a resiliência institucional da pesquisa, seja por meio de formação, legitimidade acadêmica, parcerias, fomento ou capacidade de resposta a riscos externos.</t>
  </si>
  <si>
    <t>Consolidar uma estratégia institucional de fomento e captação de recursos para pesquisa, com prospecção de editais, parcerias, projetos financiáveis e critérios de priorização. A ação deve aproveitar especialmente a capacidade relacionada a mecanismos de fomento, editais e bolsas, considerando o eixo externo “Restrição, instabilidade orçamentária e dependência de fontes extraordinárias”. Com isso, busca-se reduzir a dependência de recursos internos insuficientes, ampliar a continuidade dos projetos e proteger a pesquisa diante de restrições orçamentárias.</t>
  </si>
  <si>
    <t>Consolidar uma estratégia institucional de fomento e captação de recursos para pesquisa, com prospecção de editais, parcerias, projetos financiáveis e critérios de priorização. A ação deve aproveitar especialmente a capacidade relacionada a mecanismos de fomento, editais e bolsas, considerando o eixo externo “Restrição, instabilidade orçamentária e dependência de fontes extraordinárias”.</t>
  </si>
  <si>
    <t>A relação entre mecanismos de fomento, editais e bolsas e o eixo externo “Restrição, instabilidade orçamentária e dependência de fontes extraordinárias” é pertinente e específica, mas depende de articulação com outras ações para ganhar maior densidade estratégica.</t>
  </si>
  <si>
    <t>ameaça-político-01a</t>
  </si>
  <si>
    <t>Instabilidade político-institucional e fragilidade de articulação estratégica</t>
  </si>
  <si>
    <t>A relação entre mecanismos de fomento, editais e bolsas e o eixo externo “Instabilidade político-institucional e fragilidade de articulação estratégica” é possível, porém indireta, secundária ou pouco suficiente para gerar estratégia institucional relevante.</t>
  </si>
  <si>
    <t>ameaça-social-04a</t>
  </si>
  <si>
    <t>Vulnerabilidade social, barreiras de acesso e ameaças à permanência discente</t>
  </si>
  <si>
    <t>A capacidade relacionada a mecanismos de fomento, editais e bolsas pode contribuir para reduzir os efeitos de a vulnerabilidade social e as ameaças à permanência discente. A relação é relevante porque essa força amplia a resiliência institucional da pesquisa, seja por meio de formação, legitimidade acadêmica, parcerias, fomento ou capacidade de resposta a riscos externos.</t>
  </si>
  <si>
    <t>Fortalecer a iniciação científica e a formação pela pesquisa, articulando bolsas, orientação, acompanhamento discente e projetos conectados à permanência, ao êxito e à inclusão. A ação deve aproveitar especialmente a capacidade relacionada a mecanismos de fomento, editais e bolsas, considerando o eixo externo “Vulnerabilidade social, barreiras de acesso e ameaças à permanência discente”. Com isso, busca-se ampliar a participação dos estudantes na pesquisa, qualificar trajetórias formativas e contribuir para permanência, pertencimento acadêmico e êxito estudantil.</t>
  </si>
  <si>
    <t>Fortalecer a iniciação científica e a formação pela pesquisa, articulando bolsas, orientação, acompanhamento discente e projetos conectados à permanência, ao êxito e à inclusão. A ação deve aproveitar especialmente a capacidade relacionada a mecanismos de fomento, editais e bolsas, considerando o eixo externo “Vulnerabilidade social, barreiras de acesso e ameaças à permanência discente”.</t>
  </si>
  <si>
    <t>A relação entre mecanismos de fomento, editais e bolsas e o eixo externo “Vulnerabilidade social, barreiras de acesso e ameaças à permanência discente” é pertinente e específica, mas depende de articulação com outras ações para ganhar maior densidade estratégica.</t>
  </si>
  <si>
    <t>ameaça-social-07a</t>
  </si>
  <si>
    <t>Mudanças socioculturais, baixa atratividade da oferta e fragilidade da imagem institucional</t>
  </si>
  <si>
    <t>A capacidade relacionada a mecanismos de fomento, editais e bolsas pode contribuir para reduzir os efeitos de as mudanças socioculturais, a baixa atratividade da oferta e a fragilidade da imagem institucional. A relação é relevante porque essa força amplia a resiliência institucional da pesquisa, seja por meio de formação, legitimidade acadêmica, parcerias, fomento ou capacidade de resposta a riscos externos.</t>
  </si>
  <si>
    <t>Qualificar e expandir a pós-graduação e a verticalização, alinhando áreas de competência docente, produção científica, demandas territoriais e percursos formativos avançados. A ação deve aproveitar especialmente a capacidade relacionada a mecanismos de fomento, editais e bolsas, considerando o eixo externo “Mudanças socioculturais, baixa atratividade da oferta e fragilidade da imagem institucional”. Com isso, busca-se fortalecer a produção científica, a formação avançada, a atratividade acadêmica e o reconhecimento institucional nas áreas estratégicas de conhecimento.</t>
  </si>
  <si>
    <t>Qualificar e expandir a pós-graduação e a verticalização, alinhando áreas de competência docente, produção científica, demandas territoriais e percursos formativos avançados. A ação deve aproveitar especialmente a capacidade relacionada a mecanismos de fomento, editais e bolsas, considerando o eixo externo “Mudanças socioculturais, baixa atratividade da oferta e fragilidade da imagem institucional”.</t>
  </si>
  <si>
    <t>A relação entre mecanismos de fomento, editais e bolsas e o eixo externo “Mudanças socioculturais, baixa atratividade da oferta e fragilidade da imagem institucional” é pertinente e específica, mas depende de articulação com outras ações para ganhar maior densidade estratégica.</t>
  </si>
  <si>
    <t>ameaça-legal-18</t>
  </si>
  <si>
    <t>Provimento de pessoal, carreira pública e distribuição de cargos e funções</t>
  </si>
  <si>
    <t>A relação entre mecanismos de fomento, editais e bolsas e o eixo externo “Provimento de pessoal, carreira pública e distribuição de cargos e funções” é possível, porém indireta, secundária ou pouco suficiente para gerar estratégia institucional relevante.</t>
  </si>
  <si>
    <t>A relação entre iniciação científica e formação pela pesquisa e o eixo externo “Restrição, instabilidade orçamentária e dependência de fontes extraordinárias” é possível, porém indireta, secundária ou pouco suficiente para gerar estratégia institucional relevante.</t>
  </si>
  <si>
    <t>Não há relação causal ou funcional suficiente entre iniciação científica e formação pela pesquisa e o eixo externo “Instabilidade político-institucional e fragilidade de articulação estratégica”; a associação dependeria de interpretação genérica ou artificial.</t>
  </si>
  <si>
    <t>A capacidade relacionada a iniciação científica e formação pela pesquisa pode contribuir para reduzir os efeitos de a vulnerabilidade social e as ameaças à permanência discente. A relação é relevante porque essa força amplia a resiliência institucional da pesquisa, seja por meio de formação, legitimidade acadêmica, parcerias, fomento ou capacidade de resposta a riscos externos.</t>
  </si>
  <si>
    <t>Fortalecer a iniciação científica e a formação pela pesquisa, articulando bolsas, orientação, acompanhamento discente e projetos conectados à permanência, ao êxito e à inclusão. A ação deve aproveitar especialmente a capacidade relacionada a iniciação científica e formação pela pesquisa, considerando o eixo externo “Vulnerabilidade social, barreiras de acesso e ameaças à permanência discente”. Com isso, busca-se ampliar a participação dos estudantes na pesquisa, qualificar trajetórias formativas e contribuir para permanência, pertencimento acadêmico e êxito estudantil.</t>
  </si>
  <si>
    <t>Fortalecer a iniciação científica e a formação pela pesquisa, articulando bolsas, orientação, acompanhamento discente e projetos conectados à permanência, ao êxito e à inclusão. A ação deve aproveitar especialmente a capacidade relacionada a iniciação científica e formação pela pesquisa, considerando o eixo externo “Vulnerabilidade social, barreiras de acesso e ameaças à permanência discente”.</t>
  </si>
  <si>
    <t>Há relação direta e estruturante entre iniciação científica e formação pela pesquisa e o eixo externo “Vulnerabilidade social, barreiras de acesso e ameaças à permanência discente”, com forte potencial de orientar estratégia do PDI.</t>
  </si>
  <si>
    <t>A capacidade relacionada a iniciação científica e formação pela pesquisa pode contribuir para reduzir os efeitos de as mudanças socioculturais, a baixa atratividade da oferta e a fragilidade da imagem institucional. A relação é relevante porque essa força amplia a resiliência institucional da pesquisa, seja por meio de formação, legitimidade acadêmica, parcerias, fomento ou capacidade de resposta a riscos externos.</t>
  </si>
  <si>
    <t>Fortalecer a iniciação científica e a formação pela pesquisa, articulando bolsas, orientação, acompanhamento discente e projetos conectados à permanência, ao êxito e à inclusão. A ação deve aproveitar especialmente a capacidade relacionada a iniciação científica e formação pela pesquisa, considerando o eixo externo “Mudanças socioculturais, baixa atratividade da oferta e fragilidade da imagem institucional”. Com isso, busca-se ampliar a participação dos estudantes na pesquisa, qualificar trajetórias formativas e contribuir para permanência, pertencimento acadêmico e êxito estudantil.</t>
  </si>
  <si>
    <t>Fortalecer a iniciação científica e a formação pela pesquisa, articulando bolsas, orientação, acompanhamento discente e projetos conectados à permanência, ao êxito e à inclusão. A ação deve aproveitar especialmente a capacidade relacionada a iniciação científica e formação pela pesquisa, considerando o eixo externo “Mudanças socioculturais, baixa atratividade da oferta e fragilidade da imagem institucional”.</t>
  </si>
  <si>
    <t>A relação entre iniciação científica e formação pela pesquisa e o eixo externo “Mudanças socioculturais, baixa atratividade da oferta e fragilidade da imagem institucional” é pertinente e específica, mas depende de articulação com outras ações para ganhar maior densidade estratégica.</t>
  </si>
  <si>
    <t>A relação entre iniciação científica e formação pela pesquisa e o eixo externo “Provimento de pessoal, carreira pública e distribuição de cargos e funções” é possível, porém indireta, secundária ou pouco suficiente para gerar estratégia institucional relevante.</t>
  </si>
  <si>
    <t>Não há relação causal ou funcional suficiente entre ética e conformidade na pesquisa e o eixo externo “Restrição, instabilidade orçamentária e dependência de fontes extraordinárias”; a associação dependeria de interpretação genérica ou artificial.</t>
  </si>
  <si>
    <t>A relação entre ética e conformidade na pesquisa e o eixo externo “Instabilidade político-institucional e fragilidade de articulação estratégica” é possível, porém indireta, secundária ou pouco suficiente para gerar estratégia institucional relevante.</t>
  </si>
  <si>
    <t>A relação entre ética e conformidade na pesquisa e o eixo externo “Vulnerabilidade social, barreiras de acesso e ameaças à permanência discente” é possível, porém indireta, secundária ou pouco suficiente para gerar estratégia institucional relevante.</t>
  </si>
  <si>
    <t>A capacidade relacionada a ética e conformidade na pesquisa pode contribuir para reduzir os efeitos de as mudanças socioculturais, a baixa atratividade da oferta e a fragilidade da imagem institucional. A relação é relevante porque essa força amplia a resiliência institucional da pesquisa, seja por meio de formação, legitimidade acadêmica, parcerias, fomento ou capacidade de resposta a riscos externos.</t>
  </si>
  <si>
    <t>Fortalecer a ética, a conformidade e a integridade científica, com suporte aos comitês, orientações aos pesquisadores e incorporação de temas regulatórios nas rotinas de pesquisa e inovação. A ação deve aproveitar especialmente a capacidade relacionada a ética e conformidade na pesquisa, considerando o eixo externo “Mudanças socioculturais, baixa atratividade da oferta e fragilidade da imagem institucional”. Com isso, busca-se reduzir riscos éticos, legais e reputacionais, assegurando qualidade, segurança e credibilidade aos projetos de pesquisa.</t>
  </si>
  <si>
    <t>Fortalecer a ética, a conformidade e a integridade científica, com suporte aos comitês, orientações aos pesquisadores e incorporação de temas regulatórios nas rotinas de pesquisa e inovação. A ação deve aproveitar especialmente a capacidade relacionada a ética e conformidade na pesquisa, considerando o eixo externo “Mudanças socioculturais, baixa atratividade da oferta e fragilidade da imagem institucional”.</t>
  </si>
  <si>
    <t>A relação entre ética e conformidade na pesquisa e o eixo externo “Mudanças socioculturais, baixa atratividade da oferta e fragilidade da imagem institucional” é pertinente e específica, mas depende de articulação com outras ações para ganhar maior densidade estratégica.</t>
  </si>
  <si>
    <t>A relação entre ética e conformidade na pesquisa e o eixo externo “Provimento de pessoal, carreira pública e distribuição de cargos e funções” é possível, porém indireta, secundária ou pouco suficiente para gerar estratégia institucional relevante.</t>
  </si>
  <si>
    <t>A capacidade relacionada a parcerias, inovação aplicada e Polo Embrapii pode contribuir para reduzir os efeitos de a restrição e a instabilidade orçamentária. A relação é relevante porque essa força amplia a resiliência institucional da pesquisa, seja por meio de formação, legitimidade acadêmica, parcerias, fomento ou capacidade de resposta a riscos externos.</t>
  </si>
  <si>
    <t>Consolidar uma estratégia institucional de fomento e captação de recursos para pesquisa, com prospecção de editais, parcerias, projetos financiáveis e critérios de priorização. A ação deve aproveitar especialmente a capacidade relacionada a parcerias, inovação aplicada e Polo Embrapii, considerando o eixo externo “Restrição, instabilidade orçamentária e dependência de fontes extraordinárias”. Com isso, busca-se reduzir a dependência de recursos internos insuficientes, ampliar a continuidade dos projetos e proteger a pesquisa diante de restrições orçamentárias.</t>
  </si>
  <si>
    <t>Consolidar uma estratégia institucional de fomento e captação de recursos para pesquisa, com prospecção de editais, parcerias, projetos financiáveis e critérios de priorização. A ação deve aproveitar especialmente a capacidade relacionada a parcerias, inovação aplicada e Polo Embrapii, considerando o eixo externo “Restrição, instabilidade orçamentária e dependência de fontes extraordinárias”.</t>
  </si>
  <si>
    <t>Há relação direta e estruturante entre parcerias, inovação aplicada e Polo Embrapii e o eixo externo “Restrição, instabilidade orçamentária e dependência de fontes extraordinárias”, com forte potencial de orientar estratégia do PDI.</t>
  </si>
  <si>
    <t>A capacidade relacionada a parcerias, inovação aplicada e Polo Embrapii pode contribuir para reduzir os efeitos de a instabilidade político-institucional e a fragilidade de articulação estratégica. A relação é relevante porque essa força amplia a resiliência institucional da pesquisa, seja por meio de formação, legitimidade acadêmica, parcerias, fomento ou capacidade de resposta a riscos externos.</t>
  </si>
  <si>
    <t>Estruturar uma agenda institucional de pesquisa aplicada e inovação territorial, integrando grupos de pesquisa, ambientes de inovação, Polo Embrapii, parceiros externos e demandas regionais. A ação deve aproveitar especialmente a capacidade relacionada a parcerias, inovação aplicada e Polo Embrapii, considerando o eixo externo “Instabilidade político-institucional e fragilidade de articulação estratégica”. Com isso, busca-se ampliar o impacto social e econômico da pesquisa, fortalecer parcerias estratégicas e transformar demandas territoriais em projetos aplicados e soluções inovadoras.</t>
  </si>
  <si>
    <t>Estruturar uma agenda institucional de pesquisa aplicada e inovação territorial, integrando grupos de pesquisa, ambientes de inovação, Polo Embrapii, parceiros externos e demandas regionais. A ação deve aproveitar especialmente a capacidade relacionada a parcerias, inovação aplicada e Polo Embrapii, considerando o eixo externo “Instabilidade político-institucional e fragilidade de articulação estratégica”.</t>
  </si>
  <si>
    <t>Há relação direta e estruturante entre parcerias, inovação aplicada e Polo Embrapii e o eixo externo “Instabilidade político-institucional e fragilidade de articulação estratégica”, com forte potencial de orientar estratégia do PDI.</t>
  </si>
  <si>
    <t>A capacidade relacionada a parcerias, inovação aplicada e Polo Embrapii pode contribuir para reduzir os efeitos de a vulnerabilidade social e as ameaças à permanência discente. A relação é relevante porque essa força amplia a resiliência institucional da pesquisa, seja por meio de formação, legitimidade acadêmica, parcerias, fomento ou capacidade de resposta a riscos externos.</t>
  </si>
  <si>
    <t>Fortalecer a iniciação científica e a formação pela pesquisa, articulando bolsas, orientação, acompanhamento discente e projetos conectados à permanência, ao êxito e à inclusão. A ação deve aproveitar especialmente a capacidade relacionada a parcerias, inovação aplicada e Polo Embrapii, considerando o eixo externo “Vulnerabilidade social, barreiras de acesso e ameaças à permanência discente”. Com isso, busca-se ampliar a participação dos estudantes na pesquisa, qualificar trajetórias formativas e contribuir para permanência, pertencimento acadêmico e êxito estudantil.</t>
  </si>
  <si>
    <t>Fortalecer a iniciação científica e a formação pela pesquisa, articulando bolsas, orientação, acompanhamento discente e projetos conectados à permanência, ao êxito e à inclusão. A ação deve aproveitar especialmente a capacidade relacionada a parcerias, inovação aplicada e Polo Embrapii, considerando o eixo externo “Vulnerabilidade social, barreiras de acesso e ameaças à permanência discente”.</t>
  </si>
  <si>
    <t>A relação entre parcerias, inovação aplicada e Polo Embrapii e o eixo externo “Vulnerabilidade social, barreiras de acesso e ameaças à permanência discente” é pertinente e específica, mas depende de articulação com outras ações para ganhar maior densidade estratégica.</t>
  </si>
  <si>
    <t>A capacidade relacionada a parcerias, inovação aplicada e Polo Embrapii pode contribuir para reduzir os efeitos de as mudanças socioculturais, a baixa atratividade da oferta e a fragilidade da imagem institucional. A relação é relevante porque essa força amplia a resiliência institucional da pesquisa, seja por meio de formação, legitimidade acadêmica, parcerias, fomento ou capacidade de resposta a riscos externos.</t>
  </si>
  <si>
    <t>Qualificar e expandir a pós-graduação e a verticalização, alinhando áreas de competência docente, produção científica, demandas territoriais e percursos formativos avançados. A ação deve aproveitar especialmente a capacidade relacionada a parcerias, inovação aplicada e Polo Embrapii, considerando o eixo externo “Mudanças socioculturais, baixa atratividade da oferta e fragilidade da imagem institucional”. Com isso, busca-se fortalecer a produção científica, a formação avançada, a atratividade acadêmica e o reconhecimento institucional nas áreas estratégicas de conhecimento.</t>
  </si>
  <si>
    <t>Qualificar e expandir a pós-graduação e a verticalização, alinhando áreas de competência docente, produção científica, demandas territoriais e percursos formativos avançados. A ação deve aproveitar especialmente a capacidade relacionada a parcerias, inovação aplicada e Polo Embrapii, considerando o eixo externo “Mudanças socioculturais, baixa atratividade da oferta e fragilidade da imagem institucional”.</t>
  </si>
  <si>
    <t>Há relação direta e estruturante entre parcerias, inovação aplicada e Polo Embrapii e o eixo externo “Mudanças socioculturais, baixa atratividade da oferta e fragilidade da imagem institucional”, com forte potencial de orientar estratégia do PDI.</t>
  </si>
  <si>
    <t>A relação entre parcerias, inovação aplicada e Polo Embrapii e o eixo externo “Provimento de pessoal, carreira pública e distribuição de cargos e funções” é possível, porém indireta, secundária ou pouco suficiente para gerar estratégia institucional relevante.</t>
  </si>
  <si>
    <t>A capacidade relacionada a pós-graduação, verticalização e corpo docente qualificado pode contribuir para reduzir os efeitos de a restrição e a instabilidade orçamentária. A relação é relevante porque essa força amplia a resiliência institucional da pesquisa, seja por meio de formação, legitimidade acadêmica, parcerias, fomento ou capacidade de resposta a riscos externos.</t>
  </si>
  <si>
    <t>Consolidar uma estratégia institucional de fomento e captação de recursos para pesquisa, com prospecção de editais, parcerias, projetos financiáveis e critérios de priorização. A ação deve aproveitar especialmente a capacidade relacionada a pós-graduação, verticalização e corpo docente qualificado, considerando o eixo externo “Restrição, instabilidade orçamentária e dependência de fontes extraordinárias”. Com isso, busca-se reduzir a dependência de recursos internos insuficientes, ampliar a continuidade dos projetos e proteger a pesquisa diante de restrições orçamentárias.</t>
  </si>
  <si>
    <t>Consolidar uma estratégia institucional de fomento e captação de recursos para pesquisa, com prospecção de editais, parcerias, projetos financiáveis e critérios de priorização. A ação deve aproveitar especialmente a capacidade relacionada a pós-graduação, verticalização e corpo docente qualificado, considerando o eixo externo “Restrição, instabilidade orçamentária e dependência de fontes extraordinárias”.</t>
  </si>
  <si>
    <t>A relação entre pós-graduação, verticalização e corpo docente qualificado e o eixo externo “Restrição, instabilidade orçamentária e dependência de fontes extraordinárias” é pertinente e específica, mas depende de articulação com outras ações para ganhar maior densidade estratégica.</t>
  </si>
  <si>
    <t>A capacidade relacionada a pós-graduação, verticalização e corpo docente qualificado pode contribuir para reduzir os efeitos de a instabilidade político-institucional e a fragilidade de articulação estratégica. A relação é relevante porque essa força amplia a resiliência institucional da pesquisa, seja por meio de formação, legitimidade acadêmica, parcerias, fomento ou capacidade de resposta a riscos externos.</t>
  </si>
  <si>
    <t>Qualificar e expandir a pós-graduação e a verticalização, alinhando áreas de competência docente, produção científica, demandas territoriais e percursos formativos avançados. A ação deve aproveitar especialmente a capacidade relacionada a pós-graduação, verticalização e corpo docente qualificado, considerando o eixo externo “Instabilidade político-institucional e fragilidade de articulação estratégica”. Com isso, busca-se fortalecer a produção científica, a formação avançada, a atratividade acadêmica e o reconhecimento institucional nas áreas estratégicas de conhecimento.</t>
  </si>
  <si>
    <t>Qualificar e expandir a pós-graduação e a verticalização, alinhando áreas de competência docente, produção científica, demandas territoriais e percursos formativos avançados. A ação deve aproveitar especialmente a capacidade relacionada a pós-graduação, verticalização e corpo docente qualificado, considerando o eixo externo “Instabilidade político-institucional e fragilidade de articulação estratégica”.</t>
  </si>
  <si>
    <t>A relação entre pós-graduação, verticalização e corpo docente qualificado e o eixo externo “Instabilidade político-institucional e fragilidade de articulação estratégica” é pertinente e específica, mas depende de articulação com outras ações para ganhar maior densidade estratégica.</t>
  </si>
  <si>
    <t>A capacidade relacionada a pós-graduação, verticalização e corpo docente qualificado pode contribuir para reduzir os efeitos de a vulnerabilidade social e as ameaças à permanência discente. A relação é relevante porque essa força amplia a resiliência institucional da pesquisa, seja por meio de formação, legitimidade acadêmica, parcerias, fomento ou capacidade de resposta a riscos externos.</t>
  </si>
  <si>
    <t>Fortalecer a iniciação científica e a formação pela pesquisa, articulando bolsas, orientação, acompanhamento discente e projetos conectados à permanência, ao êxito e à inclusão. A ação deve aproveitar especialmente a capacidade relacionada a pós-graduação, verticalização e corpo docente qualificado, considerando o eixo externo “Vulnerabilidade social, barreiras de acesso e ameaças à permanência discente”. Com isso, busca-se ampliar a participação dos estudantes na pesquisa, qualificar trajetórias formativas e contribuir para permanência, pertencimento acadêmico e êxito estudantil.</t>
  </si>
  <si>
    <t>Fortalecer a iniciação científica e a formação pela pesquisa, articulando bolsas, orientação, acompanhamento discente e projetos conectados à permanência, ao êxito e à inclusão. A ação deve aproveitar especialmente a capacidade relacionada a pós-graduação, verticalização e corpo docente qualificado, considerando o eixo externo “Vulnerabilidade social, barreiras de acesso e ameaças à permanência discente”.</t>
  </si>
  <si>
    <t>A relação entre pós-graduação, verticalização e corpo docente qualificado e o eixo externo “Vulnerabilidade social, barreiras de acesso e ameaças à permanência discente” é pertinente e específica, mas depende de articulação com outras ações para ganhar maior densidade estratégica.</t>
  </si>
  <si>
    <t>A capacidade relacionada a pós-graduação, verticalização e corpo docente qualificado pode contribuir para reduzir os efeitos de as mudanças socioculturais, a baixa atratividade da oferta e a fragilidade da imagem institucional. A relação é relevante porque essa força amplia a resiliência institucional da pesquisa, seja por meio de formação, legitimidade acadêmica, parcerias, fomento ou capacidade de resposta a riscos externos.</t>
  </si>
  <si>
    <t>Qualificar e expandir a pós-graduação e a verticalização, alinhando áreas de competência docente, produção científica, demandas territoriais e percursos formativos avançados. A ação deve aproveitar especialmente a capacidade relacionada a pós-graduação, verticalização e corpo docente qualificado, considerando o eixo externo “Mudanças socioculturais, baixa atratividade da oferta e fragilidade da imagem institucional”. Com isso, busca-se fortalecer a produção científica, a formação avançada, a atratividade acadêmica e o reconhecimento institucional nas áreas estratégicas de conhecimento.</t>
  </si>
  <si>
    <t>Qualificar e expandir a pós-graduação e a verticalização, alinhando áreas de competência docente, produção científica, demandas territoriais e percursos formativos avançados. A ação deve aproveitar especialmente a capacidade relacionada a pós-graduação, verticalização e corpo docente qualificado, considerando o eixo externo “Mudanças socioculturais, baixa atratividade da oferta e fragilidade da imagem institucional”.</t>
  </si>
  <si>
    <t>Há relação direta e estruturante entre pós-graduação, verticalização e corpo docente qualificado e o eixo externo “Mudanças socioculturais, baixa atratividade da oferta e fragilidade da imagem institucional”, com forte potencial de orientar estratégia do PDI.</t>
  </si>
  <si>
    <t>A capacidade relacionada a pós-graduação, verticalização e corpo docente qualificado pode contribuir para reduzir os efeitos de as limitações de provimento de pessoal e distribuição de cargos e funções. A relação é relevante porque essa força amplia a resiliência institucional da pesquisa, seja por meio de formação, legitimidade acadêmica, parcerias, fomento ou capacidade de resposta a riscos externos.</t>
  </si>
  <si>
    <t>Qualificar e expandir a pós-graduação e a verticalização, alinhando áreas de competência docente, produção científica, demandas territoriais e percursos formativos avançados. A ação deve aproveitar especialmente a capacidade relacionada a pós-graduação, verticalização e corpo docente qualificado, considerando o eixo externo “Provimento de pessoal, carreira pública e distribuição de cargos e funções”. Com isso, busca-se fortalecer a produção científica, a formação avançada, a atratividade acadêmica e o reconhecimento institucional nas áreas estratégicas de conhecimento.</t>
  </si>
  <si>
    <t>Qualificar e expandir a pós-graduação e a verticalização, alinhando áreas de competência docente, produção científica, demandas territoriais e percursos formativos avançados. A ação deve aproveitar especialmente a capacidade relacionada a pós-graduação, verticalização e corpo docente qualificado, considerando o eixo externo “Provimento de pessoal, carreira pública e distribuição de cargos e funções”.</t>
  </si>
  <si>
    <t>A relação entre pós-graduação, verticalização e corpo docente qualificado e o eixo externo “Provimento de pessoal, carreira pública e distribuição de cargos e funções” é pertinente e específica, mas depende de articulação com outras ações para ganhar maior densidade estratégica.</t>
  </si>
  <si>
    <t>Fraqueza + Ameaça</t>
  </si>
  <si>
    <t>A fragilidade associada a lacunas de capacitação em pesquisa, inovação e ética tende a agravar a restrição e a instabilidade orçamentária. O cruzamento merece atenção porque reduz a capacidade de resposta da instituição, aumenta a exposição da pesquisa a riscos externos e pode comprometer continuidade, qualidade, atratividade ou impacto das ações.</t>
  </si>
  <si>
    <t>Consolidar uma estratégia institucional de fomento e captação de recursos para pesquisa, com prospecção de editais, parcerias, projetos financiáveis e critérios de priorização. A ação deve enfrentar especialmente a fragilidade associada a lacunas de capacitação em pesquisa, inovação e ética, considerando o eixo externo “Restrição, instabilidade orçamentária e dependência de fontes extraordinárias”. Com isso, busca-se reduzir a dependência de recursos internos insuficientes, ampliar a continuidade dos projetos e proteger a pesquisa diante de restrições orçamentárias.</t>
  </si>
  <si>
    <t>Consolidar uma estratégia institucional de fomento e captação de recursos para pesquisa, com prospecção de editais, parcerias, projetos financiáveis e critérios de priorização. A ação deve enfrentar especialmente a fragilidade associada a lacunas de capacitação em pesquisa, inovação e ética, considerando o eixo externo “Restrição, instabilidade orçamentária e dependência de fontes extraordinárias”.</t>
  </si>
  <si>
    <t>A relação entre lacunas de capacitação em pesquisa, inovação e ética e o eixo externo “Restrição, instabilidade orçamentária e dependência de fontes extraordinárias” é pertinente e específica, mas depende de articulação com outras ações para ganhar maior densidade estratégica.</t>
  </si>
  <si>
    <t>O cruzamento evidencia risco relevante que pode comprometer a continuidade, a qualidade ou a capacidade de execução da pesquisa e deve ser tratado estrategicamente.</t>
  </si>
  <si>
    <t>A relação entre lacunas de capacitação em pesquisa, inovação e ética e o eixo externo “Instabilidade político-institucional e fragilidade de articulação estratégica” é possível, porém indireta, secundária ou pouco suficiente para gerar estratégia institucional relevante.</t>
  </si>
  <si>
    <t>A fragilidade associada a lacunas de capacitação em pesquisa, inovação e ética tende a agravar a vulnerabilidade social e as ameaças à permanência discente. O cruzamento merece atenção porque reduz a capacidade de resposta da instituição, aumenta a exposição da pesquisa a riscos externos e pode comprometer continuidade, qualidade, atratividade ou impacto das ações.</t>
  </si>
  <si>
    <t>Fortalecer a iniciação científica e a formação pela pesquisa, articulando bolsas, orientação, acompanhamento discente e projetos conectados à permanência, ao êxito e à inclusão. A ação deve enfrentar especialmente a fragilidade associada a lacunas de capacitação em pesquisa, inovação e ética, considerando o eixo externo “Vulnerabilidade social, barreiras de acesso e ameaças à permanência discente”. Com isso, busca-se ampliar a participação dos estudantes na pesquisa, qualificar trajetórias formativas e contribuir para permanência, pertencimento acadêmico e êxito estudantil.</t>
  </si>
  <si>
    <t>Fortalecer a iniciação científica e a formação pela pesquisa, articulando bolsas, orientação, acompanhamento discente e projetos conectados à permanência, ao êxito e à inclusão. A ação deve enfrentar especialmente a fragilidade associada a lacunas de capacitação em pesquisa, inovação e ética, considerando o eixo externo “Vulnerabilidade social, barreiras de acesso e ameaças à permanência discente”.</t>
  </si>
  <si>
    <t>A relação entre lacunas de capacitação em pesquisa, inovação e ética e o eixo externo “Vulnerabilidade social, barreiras de acesso e ameaças à permanência discente” é pertinente e específica, mas depende de articulação com outras ações para ganhar maior densidade estratégica.</t>
  </si>
  <si>
    <t>A fragilidade associada a lacunas de capacitação em pesquisa, inovação e ética tende a agravar as mudanças socioculturais, a baixa atratividade da oferta e a fragilidade da imagem institucional. O cruzamento merece atenção porque reduz a capacidade de resposta da instituição, aumenta a exposição da pesquisa a riscos externos e pode comprometer continuidade, qualidade, atratividade ou impacto das ações.</t>
  </si>
  <si>
    <t>Qualificar e expandir a pós-graduação e a verticalização, alinhando áreas de competência docente, produção científica, demandas territoriais e percursos formativos avançados. A ação deve enfrentar especialmente a fragilidade associada a lacunas de capacitação em pesquisa, inovação e ética, considerando o eixo externo “Mudanças socioculturais, baixa atratividade da oferta e fragilidade da imagem institucional”. Com isso, busca-se fortalecer a produção científica, a formação avançada, a atratividade acadêmica e o reconhecimento institucional nas áreas estratégicas de conhecimento.</t>
  </si>
  <si>
    <t>Qualificar e expandir a pós-graduação e a verticalização, alinhando áreas de competência docente, produção científica, demandas territoriais e percursos formativos avançados. A ação deve enfrentar especialmente a fragilidade associada a lacunas de capacitação em pesquisa, inovação e ética, considerando o eixo externo “Mudanças socioculturais, baixa atratividade da oferta e fragilidade da imagem institucional”.</t>
  </si>
  <si>
    <t>A relação entre lacunas de capacitação em pesquisa, inovação e ética e o eixo externo “Mudanças socioculturais, baixa atratividade da oferta e fragilidade da imagem institucional” é pertinente e específica, mas depende de articulação com outras ações para ganhar maior densidade estratégica.</t>
  </si>
  <si>
    <t>A relação entre lacunas de capacitação em pesquisa, inovação e ética e o eixo externo “Provimento de pessoal, carreira pública e distribuição de cargos e funções” é possível, porém indireta, secundária ou pouco suficiente para gerar estratégia institucional relevante.</t>
  </si>
  <si>
    <t>A fragilidade associada a insuficiência de orçamento, bolsas e fomento tende a agravar a restrição e a instabilidade orçamentária. O cruzamento merece atenção porque reduz a capacidade de resposta da instituição, aumenta a exposição da pesquisa a riscos externos e pode comprometer continuidade, qualidade, atratividade ou impacto das ações.</t>
  </si>
  <si>
    <t>Consolidar uma estratégia institucional de fomento e captação de recursos para pesquisa, com prospecção de editais, parcerias, projetos financiáveis e critérios de priorização. A ação deve enfrentar especialmente a fragilidade associada a insuficiência de orçamento, bolsas e fomento, considerando o eixo externo “Restrição, instabilidade orçamentária e dependência de fontes extraordinárias”. Com isso, busca-se reduzir a dependência de recursos internos insuficientes, ampliar a continuidade dos projetos e proteger a pesquisa diante de restrições orçamentárias.</t>
  </si>
  <si>
    <t>Consolidar uma estratégia institucional de fomento e captação de recursos para pesquisa, com prospecção de editais, parcerias, projetos financiáveis e critérios de priorização. A ação deve enfrentar especialmente a fragilidade associada a insuficiência de orçamento, bolsas e fomento, considerando o eixo externo “Restrição, instabilidade orçamentária e dependência de fontes extraordinárias”.</t>
  </si>
  <si>
    <t>Há relação direta e estruturante entre insuficiência de orçamento, bolsas e fomento e o eixo externo “Restrição, instabilidade orçamentária e dependência de fontes extraordinárias”, com forte potencial de orientar estratégia do PDI.</t>
  </si>
  <si>
    <t>A fragilidade associada a insuficiência de orçamento, bolsas e fomento tende a agravar a instabilidade político-institucional e a fragilidade de articulação estratégica. O cruzamento merece atenção porque reduz a capacidade de resposta da instituição, aumenta a exposição da pesquisa a riscos externos e pode comprometer continuidade, qualidade, atratividade ou impacto das ações.</t>
  </si>
  <si>
    <t>Consolidar uma estratégia institucional de fomento e captação de recursos para pesquisa, com prospecção de editais, parcerias, projetos financiáveis e critérios de priorização. A ação deve enfrentar especialmente a fragilidade associada a insuficiência de orçamento, bolsas e fomento, considerando o eixo externo “Instabilidade político-institucional e fragilidade de articulação estratégica”. Com isso, busca-se reduzir a dependência de recursos internos insuficientes, ampliar a continuidade dos projetos e proteger a pesquisa diante de restrições orçamentárias.</t>
  </si>
  <si>
    <t>Consolidar uma estratégia institucional de fomento e captação de recursos para pesquisa, com prospecção de editais, parcerias, projetos financiáveis e critérios de priorização. A ação deve enfrentar especialmente a fragilidade associada a insuficiência de orçamento, bolsas e fomento, considerando o eixo externo “Instabilidade político-institucional e fragilidade de articulação estratégica”.</t>
  </si>
  <si>
    <t>A relação entre insuficiência de orçamento, bolsas e fomento e o eixo externo “Instabilidade político-institucional e fragilidade de articulação estratégica” é pertinente e específica, mas depende de articulação com outras ações para ganhar maior densidade estratégica.</t>
  </si>
  <si>
    <t>A fragilidade associada a insuficiência de orçamento, bolsas e fomento tende a agravar a vulnerabilidade social e as ameaças à permanência discente. O cruzamento merece atenção porque reduz a capacidade de resposta da instituição, aumenta a exposição da pesquisa a riscos externos e pode comprometer continuidade, qualidade, atratividade ou impacto das ações.</t>
  </si>
  <si>
    <t>Fortalecer a iniciação científica e a formação pela pesquisa, articulando bolsas, orientação, acompanhamento discente e projetos conectados à permanência, ao êxito e à inclusão. A ação deve enfrentar especialmente a fragilidade associada a insuficiência de orçamento, bolsas e fomento, considerando o eixo externo “Vulnerabilidade social, barreiras de acesso e ameaças à permanência discente”. Com isso, busca-se ampliar a participação dos estudantes na pesquisa, qualificar trajetórias formativas e contribuir para permanência, pertencimento acadêmico e êxito estudantil.</t>
  </si>
  <si>
    <t>Fortalecer a iniciação científica e a formação pela pesquisa, articulando bolsas, orientação, acompanhamento discente e projetos conectados à permanência, ao êxito e à inclusão. A ação deve enfrentar especialmente a fragilidade associada a insuficiência de orçamento, bolsas e fomento, considerando o eixo externo “Vulnerabilidade social, barreiras de acesso e ameaças à permanência discente”.</t>
  </si>
  <si>
    <t>Há relação direta e estruturante entre insuficiência de orçamento, bolsas e fomento e o eixo externo “Vulnerabilidade social, barreiras de acesso e ameaças à permanência discente”, com forte potencial de orientar estratégia do PDI.</t>
  </si>
  <si>
    <t>A fragilidade associada a insuficiência de orçamento, bolsas e fomento tende a agravar as mudanças socioculturais, a baixa atratividade da oferta e a fragilidade da imagem institucional. O cruzamento merece atenção porque reduz a capacidade de resposta da instituição, aumenta a exposição da pesquisa a riscos externos e pode comprometer continuidade, qualidade, atratividade ou impacto das ações.</t>
  </si>
  <si>
    <t>Consolidar uma estratégia institucional de fomento e captação de recursos para pesquisa, com prospecção de editais, parcerias, projetos financiáveis e critérios de priorização. A ação deve enfrentar especialmente a fragilidade associada a insuficiência de orçamento, bolsas e fomento, considerando o eixo externo “Mudanças socioculturais, baixa atratividade da oferta e fragilidade da imagem institucional”. Com isso, busca-se reduzir a dependência de recursos internos insuficientes, ampliar a continuidade dos projetos e proteger a pesquisa diante de restrições orçamentárias.</t>
  </si>
  <si>
    <t>Consolidar uma estratégia institucional de fomento e captação de recursos para pesquisa, com prospecção de editais, parcerias, projetos financiáveis e critérios de priorização. A ação deve enfrentar especialmente a fragilidade associada a insuficiência de orçamento, bolsas e fomento, considerando o eixo externo “Mudanças socioculturais, baixa atratividade da oferta e fragilidade da imagem institucional”.</t>
  </si>
  <si>
    <t>A relação entre insuficiência de orçamento, bolsas e fomento e o eixo externo “Mudanças socioculturais, baixa atratividade da oferta e fragilidade da imagem institucional” é pertinente e específica, mas depende de articulação com outras ações para ganhar maior densidade estratégica.</t>
  </si>
  <si>
    <t>A fragilidade associada a insuficiência de orçamento, bolsas e fomento tende a agravar as limitações de provimento de pessoal e distribuição de cargos e funções. O cruzamento merece atenção porque reduz a capacidade de resposta da instituição, aumenta a exposição da pesquisa a riscos externos e pode comprometer continuidade, qualidade, atratividade ou impacto das ações.</t>
  </si>
  <si>
    <t>Consolidar uma estratégia institucional de fomento e captação de recursos para pesquisa, com prospecção de editais, parcerias, projetos financiáveis e critérios de priorização. A ação deve enfrentar especialmente a fragilidade associada a insuficiência de orçamento, bolsas e fomento, considerando o eixo externo “Provimento de pessoal, carreira pública e distribuição de cargos e funções”. Com isso, busca-se reduzir a dependência de recursos internos insuficientes, ampliar a continuidade dos projetos e proteger a pesquisa diante de restrições orçamentárias.</t>
  </si>
  <si>
    <t>Consolidar uma estratégia institucional de fomento e captação de recursos para pesquisa, com prospecção de editais, parcerias, projetos financiáveis e critérios de priorização. A ação deve enfrentar especialmente a fragilidade associada a insuficiência de orçamento, bolsas e fomento, considerando o eixo externo “Provimento de pessoal, carreira pública e distribuição de cargos e funções”.</t>
  </si>
  <si>
    <t>A relação entre insuficiência de orçamento, bolsas e fomento e o eixo externo “Provimento de pessoal, carreira pública e distribuição de cargos e funções” é pertinente e específica, mas depende de articulação com outras ações para ganhar maior densidade estratégica.</t>
  </si>
  <si>
    <t>A fragilidade associada a fragilidades de infraestrutura laboratorial e computacional tende a agravar a restrição e a instabilidade orçamentária. O cruzamento merece atenção porque reduz a capacidade de resposta da instituição, aumenta a exposição da pesquisa a riscos externos e pode comprometer continuidade, qualidade, atratividade ou impacto das ações.</t>
  </si>
  <si>
    <t>Planejar a modernização da infraestrutura de pesquisa, laboratórios, equipamentos, insumos e recursos computacionais, articulando prioridades acadêmicas, parcerias e fontes de financiamento. A ação deve enfrentar especialmente a fragilidade associada a fragilidades de infraestrutura laboratorial e computacional, considerando o eixo externo “Restrição, instabilidade orçamentária e dependência de fontes extraordinárias”. Com isso, busca-se ampliar a capacidade material e tecnológica para execução de projetos, reduzir gargalos operacionais e qualificar as condições de produção científica.</t>
  </si>
  <si>
    <t>Planejar a modernização da infraestrutura de pesquisa, laboratórios, equipamentos, insumos e recursos computacionais, articulando prioridades acadêmicas, parcerias e fontes de financiamento. A ação deve enfrentar especialmente a fragilidade associada a fragilidades de infraestrutura laboratorial e computacional, considerando o eixo externo “Restrição, instabilidade orçamentária e dependência de fontes extraordinárias”.</t>
  </si>
  <si>
    <t>Há relação direta e estruturante entre fragilidades de infraestrutura laboratorial e computacional e o eixo externo “Restrição, instabilidade orçamentária e dependência de fontes extraordinárias”, com forte potencial de orientar estratégia do PDI.</t>
  </si>
  <si>
    <t>A relação entre fragilidades de infraestrutura laboratorial e computacional e o eixo externo “Instabilidade político-institucional e fragilidade de articulação estratégica” é possível, porém indireta, secundária ou pouco suficiente para gerar estratégia institucional relevante.</t>
  </si>
  <si>
    <t>A fragilidade associada a fragilidades de infraestrutura laboratorial e computacional tende a agravar a vulnerabilidade social e as ameaças à permanência discente. O cruzamento merece atenção porque reduz a capacidade de resposta da instituição, aumenta a exposição da pesquisa a riscos externos e pode comprometer continuidade, qualidade, atratividade ou impacto das ações.</t>
  </si>
  <si>
    <t>Planejar a modernização da infraestrutura de pesquisa, laboratórios, equipamentos, insumos e recursos computacionais, articulando prioridades acadêmicas, parcerias e fontes de financiamento. A ação deve enfrentar especialmente a fragilidade associada a fragilidades de infraestrutura laboratorial e computacional, considerando o eixo externo “Vulnerabilidade social, barreiras de acesso e ameaças à permanência discente”. Com isso, busca-se ampliar a capacidade material e tecnológica para execução de projetos, reduzir gargalos operacionais e qualificar as condições de produção científica.</t>
  </si>
  <si>
    <t>Planejar a modernização da infraestrutura de pesquisa, laboratórios, equipamentos, insumos e recursos computacionais, articulando prioridades acadêmicas, parcerias e fontes de financiamento. A ação deve enfrentar especialmente a fragilidade associada a fragilidades de infraestrutura laboratorial e computacional, considerando o eixo externo “Vulnerabilidade social, barreiras de acesso e ameaças à permanência discente”.</t>
  </si>
  <si>
    <t>A relação entre fragilidades de infraestrutura laboratorial e computacional e o eixo externo “Vulnerabilidade social, barreiras de acesso e ameaças à permanência discente” é pertinente e específica, mas depende de articulação com outras ações para ganhar maior densidade estratégica.</t>
  </si>
  <si>
    <t>A fragilidade associada a fragilidades de infraestrutura laboratorial e computacional tende a agravar as mudanças socioculturais, a baixa atratividade da oferta e a fragilidade da imagem institucional. O cruzamento merece atenção porque reduz a capacidade de resposta da instituição, aumenta a exposição da pesquisa a riscos externos e pode comprometer continuidade, qualidade, atratividade ou impacto das ações.</t>
  </si>
  <si>
    <t>Planejar a modernização da infraestrutura de pesquisa, laboratórios, equipamentos, insumos e recursos computacionais, articulando prioridades acadêmicas, parcerias e fontes de financiamento. A ação deve enfrentar especialmente a fragilidade associada a fragilidades de infraestrutura laboratorial e computacional, considerando o eixo externo “Mudanças socioculturais, baixa atratividade da oferta e fragilidade da imagem institucional”. Com isso, busca-se ampliar a capacidade material e tecnológica para execução de projetos, reduzir gargalos operacionais e qualificar as condições de produção científica.</t>
  </si>
  <si>
    <t>Planejar a modernização da infraestrutura de pesquisa, laboratórios, equipamentos, insumos e recursos computacionais, articulando prioridades acadêmicas, parcerias e fontes de financiamento. A ação deve enfrentar especialmente a fragilidade associada a fragilidades de infraestrutura laboratorial e computacional, considerando o eixo externo “Mudanças socioculturais, baixa atratividade da oferta e fragilidade da imagem institucional”.</t>
  </si>
  <si>
    <t>Há relação direta e estruturante entre fragilidades de infraestrutura laboratorial e computacional e o eixo externo “Mudanças socioculturais, baixa atratividade da oferta e fragilidade da imagem institucional”, com forte potencial de orientar estratégia do PDI.</t>
  </si>
  <si>
    <t>A fragilidade associada a fragilidades de infraestrutura laboratorial e computacional tende a agravar as limitações de provimento de pessoal e distribuição de cargos e funções. O cruzamento merece atenção porque reduz a capacidade de resposta da instituição, aumenta a exposição da pesquisa a riscos externos e pode comprometer continuidade, qualidade, atratividade ou impacto das ações.</t>
  </si>
  <si>
    <t>Planejar a modernização da infraestrutura de pesquisa, laboratórios, equipamentos, insumos e recursos computacionais, articulando prioridades acadêmicas, parcerias e fontes de financiamento. A ação deve enfrentar especialmente a fragilidade associada a fragilidades de infraestrutura laboratorial e computacional, considerando o eixo externo “Provimento de pessoal, carreira pública e distribuição de cargos e funções”. Com isso, busca-se ampliar a capacidade material e tecnológica para execução de projetos, reduzir gargalos operacionais e qualificar as condições de produção científica.</t>
  </si>
  <si>
    <t>Planejar a modernização da infraestrutura de pesquisa, laboratórios, equipamentos, insumos e recursos computacionais, articulando prioridades acadêmicas, parcerias e fontes de financiamento. A ação deve enfrentar especialmente a fragilidade associada a fragilidades de infraestrutura laboratorial e computacional, considerando o eixo externo “Provimento de pessoal, carreira pública e distribuição de cargos e funções”.</t>
  </si>
  <si>
    <t>A relação entre fragilidades de infraestrutura laboratorial e computacional e o eixo externo “Provimento de pessoal, carreira pública e distribuição de cargos e funções” é pertinente e específica, mas depende de articulação com outras ações para ganhar maior densidade estratégica.</t>
  </si>
  <si>
    <t>A fragilidade associada a captação externa de recursos ainda incipiente tende a agravar a restrição e a instabilidade orçamentária. O cruzamento merece atenção porque reduz a capacidade de resposta da instituição, aumenta a exposição da pesquisa a riscos externos e pode comprometer continuidade, qualidade, atratividade ou impacto das ações.</t>
  </si>
  <si>
    <t>Consolidar uma estratégia institucional de fomento e captação de recursos para pesquisa, com prospecção de editais, parcerias, projetos financiáveis e critérios de priorização. A ação deve enfrentar especialmente a fragilidade associada a captação externa de recursos ainda incipiente, considerando o eixo externo “Restrição, instabilidade orçamentária e dependência de fontes extraordinárias”. Com isso, busca-se reduzir a dependência de recursos internos insuficientes, ampliar a continuidade dos projetos e proteger a pesquisa diante de restrições orçamentárias.</t>
  </si>
  <si>
    <t>Consolidar uma estratégia institucional de fomento e captação de recursos para pesquisa, com prospecção de editais, parcerias, projetos financiáveis e critérios de priorização. A ação deve enfrentar especialmente a fragilidade associada a captação externa de recursos ainda incipiente, considerando o eixo externo “Restrição, instabilidade orçamentária e dependência de fontes extraordinárias”.</t>
  </si>
  <si>
    <t>Há relação direta e estruturante entre captação externa de recursos ainda incipiente e o eixo externo “Restrição, instabilidade orçamentária e dependência de fontes extraordinárias”, com forte potencial de orientar estratégia do PDI.</t>
  </si>
  <si>
    <t>A fragilidade associada a captação externa de recursos ainda incipiente tende a agravar a instabilidade político-institucional e a fragilidade de articulação estratégica. O cruzamento merece atenção porque reduz a capacidade de resposta da instituição, aumenta a exposição da pesquisa a riscos externos e pode comprometer continuidade, qualidade, atratividade ou impacto das ações.</t>
  </si>
  <si>
    <t>Consolidar uma estratégia institucional de fomento e captação de recursos para pesquisa, com prospecção de editais, parcerias, projetos financiáveis e critérios de priorização. A ação deve enfrentar especialmente a fragilidade associada a captação externa de recursos ainda incipiente, considerando o eixo externo “Instabilidade político-institucional e fragilidade de articulação estratégica”. Com isso, busca-se reduzir a dependência de recursos internos insuficientes, ampliar a continuidade dos projetos e proteger a pesquisa diante de restrições orçamentárias.</t>
  </si>
  <si>
    <t>Consolidar uma estratégia institucional de fomento e captação de recursos para pesquisa, com prospecção de editais, parcerias, projetos financiáveis e critérios de priorização. A ação deve enfrentar especialmente a fragilidade associada a captação externa de recursos ainda incipiente, considerando o eixo externo “Instabilidade político-institucional e fragilidade de articulação estratégica”.</t>
  </si>
  <si>
    <t>Há relação direta e estruturante entre captação externa de recursos ainda incipiente e o eixo externo “Instabilidade político-institucional e fragilidade de articulação estratégica”, com forte potencial de orientar estratégia do PDI.</t>
  </si>
  <si>
    <t>A relação entre captação externa de recursos ainda incipiente e o eixo externo “Vulnerabilidade social, barreiras de acesso e ameaças à permanência discente” é possível, porém indireta, secundária ou pouco suficiente para gerar estratégia institucional relevante.</t>
  </si>
  <si>
    <t>A fragilidade associada a captação externa de recursos ainda incipiente tende a agravar as mudanças socioculturais, a baixa atratividade da oferta e a fragilidade da imagem institucional. O cruzamento merece atenção porque reduz a capacidade de resposta da instituição, aumenta a exposição da pesquisa a riscos externos e pode comprometer continuidade, qualidade, atratividade ou impacto das ações.</t>
  </si>
  <si>
    <t>Consolidar uma estratégia institucional de fomento e captação de recursos para pesquisa, com prospecção de editais, parcerias, projetos financiáveis e critérios de priorização. A ação deve enfrentar especialmente a fragilidade associada a captação externa de recursos ainda incipiente, considerando o eixo externo “Mudanças socioculturais, baixa atratividade da oferta e fragilidade da imagem institucional”. Com isso, busca-se reduzir a dependência de recursos internos insuficientes, ampliar a continuidade dos projetos e proteger a pesquisa diante de restrições orçamentárias.</t>
  </si>
  <si>
    <t>Consolidar uma estratégia institucional de fomento e captação de recursos para pesquisa, com prospecção de editais, parcerias, projetos financiáveis e critérios de priorização. A ação deve enfrentar especialmente a fragilidade associada a captação externa de recursos ainda incipiente, considerando o eixo externo “Mudanças socioculturais, baixa atratividade da oferta e fragilidade da imagem institucional”.</t>
  </si>
  <si>
    <t>A relação entre captação externa de recursos ainda incipiente e o eixo externo “Mudanças socioculturais, baixa atratividade da oferta e fragilidade da imagem institucional” é pertinente e específica, mas depende de articulação com outras ações para ganhar maior densidade estratégica.</t>
  </si>
  <si>
    <t>A relação entre captação externa de recursos ainda incipiente e o eixo externo “Provimento de pessoal, carreira pública e distribuição de cargos e funções” é possível, porém indireta, secundária ou pouco suficiente para gerar estratégia institucional relevante.</t>
  </si>
  <si>
    <t>A fragilidade associada a baixa adesão de servidores, sobrecarga e equipe de apoio reduzida tende a agravar a restrição e a instabilidade orçamentária. O cruzamento merece atenção porque reduz a capacidade de resposta da instituição, aumenta a exposição da pesquisa a riscos externos e pode comprometer continuidade, qualidade, atratividade ou impacto das ações.</t>
  </si>
  <si>
    <t>Consolidar uma estratégia institucional de fomento e captação de recursos para pesquisa, com prospecção de editais, parcerias, projetos financiáveis e critérios de priorização. A ação deve enfrentar especialmente a fragilidade associada a baixa adesão de servidores, sobrecarga e equipe de apoio reduzida, considerando o eixo externo “Restrição, instabilidade orçamentária e dependência de fontes extraordinárias”. Com isso, busca-se reduzir a dependência de recursos internos insuficientes, ampliar a continuidade dos projetos e proteger a pesquisa diante de restrições orçamentárias.</t>
  </si>
  <si>
    <t>Consolidar uma estratégia institucional de fomento e captação de recursos para pesquisa, com prospecção de editais, parcerias, projetos financiáveis e critérios de priorização. A ação deve enfrentar especialmente a fragilidade associada a baixa adesão de servidores, sobrecarga e equipe de apoio reduzida, considerando o eixo externo “Restrição, instabilidade orçamentária e dependência de fontes extraordinárias”.</t>
  </si>
  <si>
    <t>A relação entre baixa adesão de servidores, sobrecarga e equipe de apoio reduzida e o eixo externo “Restrição, instabilidade orçamentária e dependência de fontes extraordinárias” é pertinente e específica, mas depende de articulação com outras ações para ganhar maior densidade estratégica.</t>
  </si>
  <si>
    <t>A relação entre baixa adesão de servidores, sobrecarga e equipe de apoio reduzida e o eixo externo “Instabilidade político-institucional e fragilidade de articulação estratégica” é possível, porém indireta, secundária ou pouco suficiente para gerar estratégia institucional relevante.</t>
  </si>
  <si>
    <t>A fragilidade associada a baixa adesão de servidores, sobrecarga e equipe de apoio reduzida tende a agravar a vulnerabilidade social e as ameaças à permanência discente. O cruzamento merece atenção porque reduz a capacidade de resposta da instituição, aumenta a exposição da pesquisa a riscos externos e pode comprometer continuidade, qualidade, atratividade ou impacto das ações.</t>
  </si>
  <si>
    <t>Fortalecer a iniciação científica e a formação pela pesquisa, articulando bolsas, orientação, acompanhamento discente e projetos conectados à permanência, ao êxito e à inclusão. A ação deve enfrentar especialmente a fragilidade associada a baixa adesão de servidores, sobrecarga e equipe de apoio reduzida, considerando o eixo externo “Vulnerabilidade social, barreiras de acesso e ameaças à permanência discente”. Com isso, busca-se ampliar a participação dos estudantes na pesquisa, qualificar trajetórias formativas e contribuir para permanência, pertencimento acadêmico e êxito estudantil.</t>
  </si>
  <si>
    <t>Fortalecer a iniciação científica e a formação pela pesquisa, articulando bolsas, orientação, acompanhamento discente e projetos conectados à permanência, ao êxito e à inclusão. A ação deve enfrentar especialmente a fragilidade associada a baixa adesão de servidores, sobrecarga e equipe de apoio reduzida, considerando o eixo externo “Vulnerabilidade social, barreiras de acesso e ameaças à permanência discente”.</t>
  </si>
  <si>
    <t>A relação entre baixa adesão de servidores, sobrecarga e equipe de apoio reduzida e o eixo externo “Vulnerabilidade social, barreiras de acesso e ameaças à permanência discente” é pertinente e específica, mas depende de articulação com outras ações para ganhar maior densidade estratégica.</t>
  </si>
  <si>
    <t>A fragilidade associada a baixa adesão de servidores, sobrecarga e equipe de apoio reduzida tende a agravar as mudanças socioculturais, a baixa atratividade da oferta e a fragilidade da imagem institucional. O cruzamento merece atenção porque reduz a capacidade de resposta da instituição, aumenta a exposição da pesquisa a riscos externos e pode comprometer continuidade, qualidade, atratividade ou impacto das ações.</t>
  </si>
  <si>
    <t>Qualificar e expandir a pós-graduação e a verticalização, alinhando áreas de competência docente, produção científica, demandas territoriais e percursos formativos avançados. A ação deve enfrentar especialmente a fragilidade associada a baixa adesão de servidores, sobrecarga e equipe de apoio reduzida, considerando o eixo externo “Mudanças socioculturais, baixa atratividade da oferta e fragilidade da imagem institucional”. Com isso, busca-se fortalecer a produção científica, a formação avançada, a atratividade acadêmica e o reconhecimento institucional nas áreas estratégicas de conhecimento.</t>
  </si>
  <si>
    <t>Qualificar e expandir a pós-graduação e a verticalização, alinhando áreas de competência docente, produção científica, demandas territoriais e percursos formativos avançados. A ação deve enfrentar especialmente a fragilidade associada a baixa adesão de servidores, sobrecarga e equipe de apoio reduzida, considerando o eixo externo “Mudanças socioculturais, baixa atratividade da oferta e fragilidade da imagem institucional”.</t>
  </si>
  <si>
    <t>A relação entre baixa adesão de servidores, sobrecarga e equipe de apoio reduzida e o eixo externo “Mudanças socioculturais, baixa atratividade da oferta e fragilidade da imagem institucional” é pertinente e específica, mas depende de articulação com outras ações para ganhar maior densidade estratégica.</t>
  </si>
  <si>
    <t>A fragilidade associada a baixa adesão de servidores, sobrecarga e equipe de apoio reduzida tende a agravar as limitações de provimento de pessoal e distribuição de cargos e funções. O cruzamento merece atenção porque reduz a capacidade de resposta da instituição, aumenta a exposição da pesquisa a riscos externos e pode comprometer continuidade, qualidade, atratividade ou impacto das ações.</t>
  </si>
  <si>
    <t>Estruturar ações permanentes de capacitação, reconhecimento, apoio técnico e organização da carga de trabalho para ampliar a adesão de servidores e equipes às ações de pesquisa e inovação. A ação deve enfrentar especialmente a fragilidade associada a baixa adesão de servidores, sobrecarga e equipe de apoio reduzida, considerando o eixo externo “Provimento de pessoal, carreira pública e distribuição de cargos e funções”. Com isso, busca-se aumentar a capacidade de execução, reduzir a concentração de esforços em poucos servidores e qualificar a atuação de docentes, TAEs, estudantes e equipes de apoio.</t>
  </si>
  <si>
    <t>Estruturar ações permanentes de capacitação, reconhecimento, apoio técnico e organização da carga de trabalho para ampliar a adesão de servidores e equipes às ações de pesquisa e inovação. A ação deve enfrentar especialmente a fragilidade associada a baixa adesão de servidores, sobrecarga e equipe de apoio reduzida, considerando o eixo externo “Provimento de pessoal, carreira pública e distribuição de cargos e funções”.</t>
  </si>
  <si>
    <t>Há relação direta e estruturante entre baixa adesão de servidores, sobrecarga e equipe de apoio reduzida e o eixo externo “Provimento de pessoal, carreira pública e distribuição de cargos e funções”, com forte potencial de orientar estratégia do PDI.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</si>
</sst>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rgb="FF000000"/>
      <name val="Carlito"/>
      <scheme val="minor"/>
    </font>
    <font>
      <b/>
      <sz val="28"/>
      <color theme="1"/>
      <name val="Roboto"/>
    </font>
    <font>
      <b/>
      <sz val="24"/>
      <color theme="1"/>
      <name val="Roboto"/>
    </font>
    <font>
      <b/>
      <sz val="11"/>
      <color rgb="FFFFFFFF"/>
      <name val="Carlito"/>
    </font>
    <font>
      <sz val="22"/>
      <color theme="1"/>
      <name val="Roboto"/>
    </font>
    <font>
      <b/>
      <sz val="16"/>
      <color rgb="FFFFFFFF"/>
      <name val="Carlito"/>
    </font>
    <font>
      <sz val="11"/>
      <color theme="1"/>
      <name val="Carlito"/>
    </font>
    <font>
      <sz val="9"/>
      <color theme="1"/>
      <name val="Aptos"/>
    </font>
    <font>
      <sz val="14"/>
      <color theme="1"/>
      <name val="Carlito"/>
    </font>
    <font>
      <sz val="13"/>
      <color theme="1"/>
      <name val="Carlito"/>
    </font>
    <font>
      <sz val="9"/>
      <color theme="1"/>
      <name val="Arial"/>
    </font>
    <font>
      <sz val="15"/>
      <color theme="1"/>
      <name val="Carlito"/>
    </font>
    <font>
      <sz val="11"/>
      <color theme="1"/>
      <name val="Carlito"/>
    </font>
    <font>
      <sz val="11"/>
      <color theme="1"/>
      <name val="Carlito"/>
      <scheme val="minor"/>
    </font>
    <font>
      <b/>
      <sz val="11"/>
      <color rgb="FF222438"/>
      <name val="Carlito"/>
    </font>
    <font>
      <sz val="9"/>
      <color rgb="FFFF0000"/>
      <name val="Aptos"/>
    </font>
    <font>
      <sz val="11"/>
      <color rgb="FFFF0000"/>
      <name val="Carlito"/>
    </font>
    <font>
      <sz val="11"/>
      <color rgb="FF222438"/>
      <name val="Carlito"/>
    </font>
    <font>
      <b/>
      <sz val="14"/>
      <color rgb="FFFFFFFF"/>
      <name val="Aptos"/>
    </font>
    <font>
      <sz val="10"/>
      <color theme="1"/>
      <name val="Arial"/>
    </font>
    <font>
      <b/>
      <sz val="14"/>
      <color rgb="FFFFFFFF"/>
      <name val="Carlito"/>
    </font>
    <font>
      <b/>
      <sz val="18"/>
      <color rgb="FFFFFFFF"/>
      <name val="Carlito"/>
    </font>
    <font>
      <b/>
      <sz val="19"/>
      <color theme="1"/>
      <name val="Roboto"/>
    </font>
    <font>
      <b/>
      <sz val="15"/>
      <color rgb="FFFF0000"/>
      <name val="Carlito"/>
    </font>
  </fonts>
  <fills count="1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C1E4F5"/>
        <bgColor rgb="FFC1E4F5"/>
      </patternFill>
    </fill>
    <fill>
      <patternFill patternType="solid">
        <fgColor theme="0"/>
        <bgColor theme="0"/>
      </patternFill>
    </fill>
    <fill>
      <patternFill patternType="solid">
        <fgColor rgb="FF222438"/>
        <bgColor rgb="FF222438"/>
      </patternFill>
    </fill>
    <fill>
      <patternFill patternType="solid">
        <fgColor rgb="FF6648F7"/>
        <bgColor rgb="FF6648F7"/>
      </patternFill>
    </fill>
    <fill>
      <patternFill patternType="solid">
        <fgColor rgb="FF8DF6F8"/>
        <bgColor rgb="FF8DF6F8"/>
      </patternFill>
    </fill>
    <fill>
      <patternFill patternType="solid">
        <fgColor rgb="FFD9D2E9"/>
        <bgColor rgb="FFD9D2E9"/>
      </patternFill>
    </fill>
    <fill>
      <patternFill patternType="solid">
        <fgColor rgb="FF351C75"/>
        <bgColor rgb="FF351C75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rgb="FFFCE5CD"/>
        <bgColor rgb="FFFCE5CD"/>
      </patternFill>
    </fill>
  </fills>
  <borders count="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/>
    <xf numFmtId="0" fontId="3" fillId="2" borderId="0" xfId="0" applyFont="1" applyFill="1" applyAlignment="1">
      <alignment horizontal="center" vertical="top" wrapText="1"/>
    </xf>
    <xf numFmtId="0" fontId="7" fillId="3" borderId="0" xfId="0" applyFont="1" applyFill="1" applyAlignment="1">
      <alignment vertical="top" wrapText="1"/>
    </xf>
    <xf numFmtId="0" fontId="8" fillId="3" borderId="0" xfId="0" applyFont="1" applyFill="1" applyAlignment="1">
      <alignment vertical="top" wrapText="1"/>
    </xf>
    <xf numFmtId="0" fontId="9" fillId="3" borderId="0" xfId="0" applyFont="1" applyFill="1" applyAlignment="1">
      <alignment vertical="top" wrapText="1"/>
    </xf>
    <xf numFmtId="0" fontId="10" fillId="3" borderId="0" xfId="0" applyFont="1" applyFill="1" applyAlignment="1">
      <alignment vertical="top" wrapText="1"/>
    </xf>
    <xf numFmtId="0" fontId="11" fillId="3" borderId="0" xfId="0" applyFont="1" applyFill="1" applyAlignment="1">
      <alignment vertical="top" wrapText="1"/>
    </xf>
    <xf numFmtId="0" fontId="8" fillId="4" borderId="0" xfId="0" applyFont="1" applyFill="1" applyAlignment="1">
      <alignment vertical="top" wrapText="1"/>
    </xf>
    <xf numFmtId="0" fontId="12" fillId="3" borderId="0" xfId="0" applyFont="1" applyFill="1" applyAlignment="1">
      <alignment vertical="top"/>
    </xf>
    <xf numFmtId="0" fontId="9" fillId="4" borderId="0" xfId="0" applyFont="1" applyFill="1" applyAlignment="1">
      <alignment vertical="top" wrapText="1"/>
    </xf>
    <xf numFmtId="0" fontId="10" fillId="4" borderId="0" xfId="0" applyFont="1" applyFill="1" applyAlignment="1">
      <alignment vertical="top" wrapText="1"/>
    </xf>
    <xf numFmtId="0" fontId="11" fillId="4" borderId="0" xfId="0" applyFont="1" applyFill="1" applyAlignment="1">
      <alignment vertical="top" wrapText="1"/>
    </xf>
    <xf numFmtId="0" fontId="7" fillId="4" borderId="0" xfId="0" applyFont="1" applyFill="1" applyAlignment="1">
      <alignment vertical="top" wrapText="1"/>
    </xf>
    <xf numFmtId="0" fontId="12" fillId="4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3" fillId="6" borderId="0" xfId="0" applyFont="1" applyFill="1" applyAlignment="1">
      <alignment horizontal="center" vertical="top" wrapText="1"/>
    </xf>
    <xf numFmtId="0" fontId="13" fillId="0" borderId="0" xfId="0" applyFont="1" applyAlignment="1">
      <alignment vertical="top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right" vertical="top" wrapText="1"/>
    </xf>
    <xf numFmtId="0" fontId="14" fillId="7" borderId="0" xfId="0" applyFont="1" applyFill="1" applyAlignment="1">
      <alignment vertical="top" wrapText="1"/>
    </xf>
    <xf numFmtId="0" fontId="15" fillId="3" borderId="0" xfId="0" applyFont="1" applyFill="1" applyAlignment="1">
      <alignment vertical="top" wrapText="1"/>
    </xf>
    <xf numFmtId="0" fontId="15" fillId="4" borderId="0" xfId="0" applyFont="1" applyFill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horizontal="right" vertical="top" wrapText="1"/>
    </xf>
    <xf numFmtId="0" fontId="12" fillId="0" borderId="0" xfId="0" applyFont="1" applyAlignment="1">
      <alignment horizontal="right" vertical="top"/>
    </xf>
    <xf numFmtId="0" fontId="12" fillId="8" borderId="0" xfId="0" applyFont="1" applyFill="1" applyAlignment="1">
      <alignment vertical="top" wrapText="1"/>
    </xf>
    <xf numFmtId="0" fontId="12" fillId="8" borderId="0" xfId="0" applyFont="1" applyFill="1" applyAlignment="1">
      <alignment horizontal="right" vertical="top"/>
    </xf>
    <xf numFmtId="0" fontId="13" fillId="8" borderId="0" xfId="0" applyFont="1" applyFill="1" applyAlignment="1">
      <alignment vertical="top"/>
    </xf>
    <xf numFmtId="0" fontId="17" fillId="0" borderId="0" xfId="0" applyFont="1" applyAlignment="1">
      <alignment vertical="top" wrapText="1"/>
    </xf>
    <xf numFmtId="0" fontId="19" fillId="0" borderId="0" xfId="0" applyFont="1" applyAlignment="1">
      <alignment vertical="top" wrapText="1"/>
    </xf>
    <xf numFmtId="0" fontId="20" fillId="9" borderId="0" xfId="0" applyFont="1" applyFill="1" applyAlignment="1">
      <alignment vertical="top" wrapText="1"/>
    </xf>
    <xf numFmtId="0" fontId="20" fillId="9" borderId="0" xfId="0" applyFont="1" applyFill="1" applyAlignment="1">
      <alignment horizontal="right" vertical="top"/>
    </xf>
    <xf numFmtId="0" fontId="12" fillId="6" borderId="0" xfId="0" applyFont="1" applyFill="1" applyAlignment="1">
      <alignment vertical="top"/>
    </xf>
    <xf numFmtId="0" fontId="12" fillId="10" borderId="2" xfId="0" applyFont="1" applyFill="1" applyBorder="1" applyAlignment="1">
      <alignment vertical="top" wrapText="1"/>
    </xf>
    <xf numFmtId="0" fontId="12" fillId="0" borderId="2" xfId="0" applyFont="1" applyBorder="1" applyAlignment="1">
      <alignment horizontal="right" vertical="top"/>
    </xf>
    <xf numFmtId="0" fontId="12" fillId="0" borderId="2" xfId="0" applyFont="1" applyBorder="1" applyAlignment="1">
      <alignment vertical="top"/>
    </xf>
    <xf numFmtId="0" fontId="12" fillId="11" borderId="2" xfId="0" applyFont="1" applyFill="1" applyBorder="1" applyAlignment="1">
      <alignment vertical="top" wrapText="1"/>
    </xf>
    <xf numFmtId="0" fontId="12" fillId="12" borderId="2" xfId="0" applyFont="1" applyFill="1" applyBorder="1" applyAlignment="1">
      <alignment vertical="top" wrapText="1"/>
    </xf>
    <xf numFmtId="0" fontId="12" fillId="13" borderId="2" xfId="0" applyFont="1" applyFill="1" applyBorder="1" applyAlignment="1">
      <alignment vertical="top" wrapText="1"/>
    </xf>
    <xf numFmtId="0" fontId="20" fillId="9" borderId="0" xfId="0" applyFont="1" applyFill="1" applyAlignment="1">
      <alignment horizontal="right" vertical="top" wrapText="1"/>
    </xf>
    <xf numFmtId="0" fontId="12" fillId="9" borderId="0" xfId="0" applyFont="1" applyFill="1" applyAlignment="1">
      <alignment vertical="top"/>
    </xf>
    <xf numFmtId="0" fontId="1" fillId="0" borderId="0" xfId="0" applyFont="1" applyAlignment="1">
      <alignment horizontal="center"/>
    </xf>
    <xf numFmtId="0" fontId="0" fillId="0" borderId="0" xfId="0"/>
    <xf numFmtId="0" fontId="3" fillId="5" borderId="0" xfId="0" applyFont="1" applyFill="1" applyAlignment="1">
      <alignment horizontal="center" vertical="top" wrapText="1"/>
    </xf>
    <xf numFmtId="0" fontId="3" fillId="6" borderId="0" xfId="0" applyFont="1" applyFill="1" applyAlignment="1">
      <alignment horizontal="center" vertical="top" wrapText="1"/>
    </xf>
    <xf numFmtId="0" fontId="17" fillId="0" borderId="0" xfId="0" applyFont="1" applyAlignment="1">
      <alignment vertical="top" wrapText="1"/>
    </xf>
    <xf numFmtId="0" fontId="21" fillId="6" borderId="0" xfId="0" applyFont="1" applyFill="1" applyAlignment="1">
      <alignment horizontal="center" vertical="top" wrapText="1"/>
    </xf>
    <xf numFmtId="0" fontId="18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B5"/>
  <sheetViews>
    <sheetView tabSelected="1" workbookViewId="0">
      <selection sqref="A1:B1"/>
    </sheetView>
  </sheetViews>
  <sheetFormatPr defaultColWidth="12.625" defaultRowHeight="15" customHeight="1"/>
  <cols>
    <col min="1" max="2" width="90.125" customWidth="1"/>
  </cols>
  <sheetData>
    <row r="1" spans="1:2" ht="15" customHeight="1">
      <c r="A1" s="46" t="s">
        <v>0</v>
      </c>
      <c r="B1" s="47"/>
    </row>
    <row r="2" spans="1:2" ht="15" customHeight="1">
      <c r="A2" s="1" t="s">
        <v>1</v>
      </c>
      <c r="B2" s="1" t="s">
        <v>3</v>
      </c>
    </row>
    <row r="3" spans="1:2" ht="297">
      <c r="A3" s="3" t="s">
        <v>6</v>
      </c>
      <c r="B3" s="3" t="s">
        <v>10</v>
      </c>
    </row>
    <row r="4" spans="1:2" ht="15" customHeight="1">
      <c r="A4" s="1" t="s">
        <v>13</v>
      </c>
      <c r="B4" s="1" t="s">
        <v>15</v>
      </c>
    </row>
    <row r="5" spans="1:2" ht="297">
      <c r="A5" s="3" t="s">
        <v>18</v>
      </c>
      <c r="B5" s="3" t="s">
        <v>22</v>
      </c>
    </row>
  </sheetData>
  <mergeCells count="1">
    <mergeCell ref="A1:B1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opLeftCell="B1" workbookViewId="0"/>
  </sheetViews>
  <sheetFormatPr defaultColWidth="12.625" defaultRowHeight="15" customHeight="1"/>
  <cols>
    <col min="1" max="1" width="24" hidden="1" customWidth="1"/>
    <col min="2" max="3" width="24" customWidth="1"/>
    <col min="4" max="4" width="34" customWidth="1"/>
    <col min="5" max="5" width="28" customWidth="1"/>
    <col min="6" max="6" width="34" customWidth="1"/>
    <col min="7" max="7" width="58" customWidth="1"/>
    <col min="8" max="8" width="68" customWidth="1"/>
    <col min="9" max="9" width="58" customWidth="1"/>
    <col min="10" max="10" width="48" customWidth="1"/>
    <col min="11" max="11" width="34" customWidth="1"/>
    <col min="12" max="12" width="16" customWidth="1"/>
    <col min="13" max="13" width="46" customWidth="1"/>
    <col min="14" max="14" width="22" customWidth="1"/>
    <col min="15" max="15" width="46" customWidth="1"/>
    <col min="16" max="17" width="18" customWidth="1"/>
    <col min="18" max="18" width="48" customWidth="1"/>
    <col min="19" max="19" width="24" customWidth="1"/>
    <col min="20" max="20" width="34" customWidth="1"/>
    <col min="21" max="21" width="16" customWidth="1"/>
    <col min="22" max="26" width="8.625" customWidth="1"/>
  </cols>
  <sheetData>
    <row r="1" spans="1:21" ht="42" customHeight="1">
      <c r="A1" s="2" t="s">
        <v>4</v>
      </c>
      <c r="B1" s="2" t="s">
        <v>9</v>
      </c>
      <c r="C1" s="2" t="s">
        <v>14</v>
      </c>
      <c r="D1" s="2" t="s">
        <v>19</v>
      </c>
      <c r="E1" s="2" t="s">
        <v>25</v>
      </c>
      <c r="F1" s="2" t="s">
        <v>28</v>
      </c>
      <c r="G1" s="2" t="s">
        <v>30</v>
      </c>
      <c r="H1" s="2" t="s">
        <v>33</v>
      </c>
      <c r="I1" s="2" t="s">
        <v>35</v>
      </c>
      <c r="J1" s="2" t="s">
        <v>36</v>
      </c>
      <c r="K1" s="2" t="s">
        <v>39</v>
      </c>
      <c r="L1" s="2" t="s">
        <v>43</v>
      </c>
      <c r="M1" s="2" t="s">
        <v>45</v>
      </c>
      <c r="N1" s="2" t="s">
        <v>47</v>
      </c>
      <c r="O1" s="2" t="s">
        <v>49</v>
      </c>
      <c r="P1" s="2" t="s">
        <v>23</v>
      </c>
      <c r="Q1" s="2" t="s">
        <v>50</v>
      </c>
      <c r="R1" s="2" t="s">
        <v>26</v>
      </c>
      <c r="S1" s="2" t="s">
        <v>54</v>
      </c>
      <c r="T1" s="2" t="s">
        <v>2</v>
      </c>
      <c r="U1" s="2" t="s">
        <v>57</v>
      </c>
    </row>
    <row r="2" spans="1:21" ht="72">
      <c r="A2" s="7" t="s">
        <v>59</v>
      </c>
      <c r="B2" s="7" t="s">
        <v>62</v>
      </c>
      <c r="C2" s="7" t="s">
        <v>63</v>
      </c>
      <c r="D2" s="7" t="s">
        <v>66</v>
      </c>
      <c r="E2" s="7" t="s">
        <v>69</v>
      </c>
      <c r="F2" s="7" t="s">
        <v>70</v>
      </c>
      <c r="G2" s="7" t="s">
        <v>72</v>
      </c>
      <c r="H2" s="7" t="s">
        <v>76</v>
      </c>
      <c r="I2" s="7" t="s">
        <v>79</v>
      </c>
      <c r="J2" s="7" t="s">
        <v>82</v>
      </c>
      <c r="K2" s="7" t="s">
        <v>84</v>
      </c>
      <c r="L2" s="7" t="s">
        <v>86</v>
      </c>
      <c r="M2" s="7" t="s">
        <v>89</v>
      </c>
      <c r="N2" s="7" t="s">
        <v>90</v>
      </c>
      <c r="O2" s="7" t="s">
        <v>92</v>
      </c>
      <c r="P2" s="7" t="s">
        <v>94</v>
      </c>
      <c r="Q2" s="7" t="s">
        <v>86</v>
      </c>
      <c r="R2" s="7" t="s">
        <v>96</v>
      </c>
      <c r="S2" s="7" t="s">
        <v>86</v>
      </c>
      <c r="T2" s="7" t="s">
        <v>93</v>
      </c>
      <c r="U2" s="7" t="s">
        <v>101</v>
      </c>
    </row>
    <row r="3" spans="1:21" ht="84">
      <c r="A3" s="17" t="s">
        <v>59</v>
      </c>
      <c r="B3" s="17" t="s">
        <v>62</v>
      </c>
      <c r="C3" s="17" t="s">
        <v>63</v>
      </c>
      <c r="D3" s="17" t="s">
        <v>66</v>
      </c>
      <c r="E3" s="17" t="s">
        <v>112</v>
      </c>
      <c r="F3" s="17" t="s">
        <v>115</v>
      </c>
      <c r="G3" s="17" t="s">
        <v>116</v>
      </c>
      <c r="H3" s="17" t="s">
        <v>121</v>
      </c>
      <c r="I3" s="17" t="s">
        <v>124</v>
      </c>
      <c r="J3" s="17" t="s">
        <v>34</v>
      </c>
      <c r="K3" s="17" t="s">
        <v>127</v>
      </c>
      <c r="L3" s="17" t="s">
        <v>86</v>
      </c>
      <c r="M3" s="17" t="s">
        <v>132</v>
      </c>
      <c r="N3" s="17" t="s">
        <v>90</v>
      </c>
      <c r="O3" s="17" t="s">
        <v>92</v>
      </c>
      <c r="P3" s="17" t="s">
        <v>94</v>
      </c>
      <c r="Q3" s="17" t="s">
        <v>86</v>
      </c>
      <c r="R3" s="17" t="s">
        <v>46</v>
      </c>
      <c r="S3" s="17" t="s">
        <v>86</v>
      </c>
      <c r="T3" s="17" t="s">
        <v>32</v>
      </c>
      <c r="U3" s="17" t="s">
        <v>101</v>
      </c>
    </row>
    <row r="4" spans="1:21" ht="84">
      <c r="A4" s="7" t="s">
        <v>59</v>
      </c>
      <c r="B4" s="7" t="s">
        <v>62</v>
      </c>
      <c r="C4" s="7" t="s">
        <v>63</v>
      </c>
      <c r="D4" s="7" t="s">
        <v>66</v>
      </c>
      <c r="E4" s="7" t="s">
        <v>144</v>
      </c>
      <c r="F4" s="7" t="s">
        <v>147</v>
      </c>
      <c r="G4" s="7" t="s">
        <v>150</v>
      </c>
      <c r="H4" s="7" t="s">
        <v>153</v>
      </c>
      <c r="I4" s="7" t="s">
        <v>154</v>
      </c>
      <c r="J4" s="7" t="s">
        <v>34</v>
      </c>
      <c r="K4" s="7" t="s">
        <v>127</v>
      </c>
      <c r="L4" s="7" t="s">
        <v>86</v>
      </c>
      <c r="M4" s="7" t="s">
        <v>158</v>
      </c>
      <c r="N4" s="7" t="s">
        <v>90</v>
      </c>
      <c r="O4" s="7" t="s">
        <v>92</v>
      </c>
      <c r="P4" s="7" t="s">
        <v>94</v>
      </c>
      <c r="Q4" s="7" t="s">
        <v>86</v>
      </c>
      <c r="R4" s="7" t="s">
        <v>46</v>
      </c>
      <c r="S4" s="7" t="s">
        <v>86</v>
      </c>
      <c r="T4" s="7" t="s">
        <v>32</v>
      </c>
      <c r="U4" s="7" t="s">
        <v>101</v>
      </c>
    </row>
    <row r="5" spans="1:21" ht="48">
      <c r="A5" s="17" t="s">
        <v>59</v>
      </c>
      <c r="B5" s="17" t="s">
        <v>62</v>
      </c>
      <c r="C5" s="17" t="s">
        <v>63</v>
      </c>
      <c r="D5" s="17" t="s">
        <v>66</v>
      </c>
      <c r="E5" s="17" t="s">
        <v>162</v>
      </c>
      <c r="F5" s="17" t="s">
        <v>163</v>
      </c>
      <c r="G5" s="17" t="s">
        <v>160</v>
      </c>
      <c r="H5" s="17" t="s">
        <v>160</v>
      </c>
      <c r="I5" s="17" t="s">
        <v>160</v>
      </c>
      <c r="J5" s="17" t="s">
        <v>160</v>
      </c>
      <c r="K5" s="17" t="s">
        <v>160</v>
      </c>
      <c r="L5" s="17" t="s">
        <v>167</v>
      </c>
      <c r="M5" s="17" t="s">
        <v>168</v>
      </c>
      <c r="N5" s="17" t="s">
        <v>160</v>
      </c>
      <c r="O5" s="17" t="s">
        <v>160</v>
      </c>
      <c r="P5" s="17" t="s">
        <v>160</v>
      </c>
      <c r="Q5" s="17" t="s">
        <v>160</v>
      </c>
      <c r="R5" s="17" t="s">
        <v>160</v>
      </c>
      <c r="S5" s="17" t="s">
        <v>160</v>
      </c>
      <c r="T5" s="17" t="s">
        <v>160</v>
      </c>
      <c r="U5" s="17" t="s">
        <v>160</v>
      </c>
    </row>
    <row r="6" spans="1:21" ht="72">
      <c r="A6" s="7" t="s">
        <v>59</v>
      </c>
      <c r="B6" s="7" t="s">
        <v>62</v>
      </c>
      <c r="C6" s="7" t="s">
        <v>63</v>
      </c>
      <c r="D6" s="7" t="s">
        <v>66</v>
      </c>
      <c r="E6" s="7" t="s">
        <v>169</v>
      </c>
      <c r="F6" s="7" t="s">
        <v>170</v>
      </c>
      <c r="G6" s="7" t="s">
        <v>171</v>
      </c>
      <c r="H6" s="7" t="s">
        <v>172</v>
      </c>
      <c r="I6" s="7" t="s">
        <v>174</v>
      </c>
      <c r="J6" s="7" t="s">
        <v>82</v>
      </c>
      <c r="K6" s="7" t="s">
        <v>84</v>
      </c>
      <c r="L6" s="7" t="s">
        <v>86</v>
      </c>
      <c r="M6" s="7" t="s">
        <v>175</v>
      </c>
      <c r="N6" s="7" t="s">
        <v>90</v>
      </c>
      <c r="O6" s="7" t="s">
        <v>92</v>
      </c>
      <c r="P6" s="7" t="s">
        <v>94</v>
      </c>
      <c r="Q6" s="7" t="s">
        <v>86</v>
      </c>
      <c r="R6" s="7" t="s">
        <v>96</v>
      </c>
      <c r="S6" s="7" t="s">
        <v>86</v>
      </c>
      <c r="T6" s="7" t="s">
        <v>93</v>
      </c>
      <c r="U6" s="7" t="s">
        <v>101</v>
      </c>
    </row>
    <row r="7" spans="1:21" ht="84">
      <c r="A7" s="17" t="s">
        <v>59</v>
      </c>
      <c r="B7" s="17" t="s">
        <v>62</v>
      </c>
      <c r="C7" s="17" t="s">
        <v>176</v>
      </c>
      <c r="D7" s="17" t="s">
        <v>177</v>
      </c>
      <c r="E7" s="17" t="s">
        <v>69</v>
      </c>
      <c r="F7" s="17" t="s">
        <v>70</v>
      </c>
      <c r="G7" s="17" t="s">
        <v>179</v>
      </c>
      <c r="H7" s="17" t="s">
        <v>180</v>
      </c>
      <c r="I7" s="17" t="s">
        <v>181</v>
      </c>
      <c r="J7" s="17" t="s">
        <v>68</v>
      </c>
      <c r="K7" s="17" t="s">
        <v>182</v>
      </c>
      <c r="L7" s="17" t="s">
        <v>161</v>
      </c>
      <c r="M7" s="17" t="s">
        <v>183</v>
      </c>
      <c r="N7" s="17" t="s">
        <v>139</v>
      </c>
      <c r="O7" s="17" t="s">
        <v>184</v>
      </c>
      <c r="P7" s="17" t="s">
        <v>77</v>
      </c>
      <c r="Q7" s="17" t="s">
        <v>161</v>
      </c>
      <c r="R7" s="17" t="s">
        <v>78</v>
      </c>
      <c r="S7" s="17" t="s">
        <v>161</v>
      </c>
      <c r="T7" s="17" t="s">
        <v>65</v>
      </c>
      <c r="U7" s="17" t="s">
        <v>101</v>
      </c>
    </row>
    <row r="8" spans="1:21" ht="84">
      <c r="A8" s="7" t="s">
        <v>59</v>
      </c>
      <c r="B8" s="7" t="s">
        <v>62</v>
      </c>
      <c r="C8" s="7" t="s">
        <v>176</v>
      </c>
      <c r="D8" s="7" t="s">
        <v>177</v>
      </c>
      <c r="E8" s="7" t="s">
        <v>112</v>
      </c>
      <c r="F8" s="7" t="s">
        <v>115</v>
      </c>
      <c r="G8" s="7" t="s">
        <v>187</v>
      </c>
      <c r="H8" s="7" t="s">
        <v>188</v>
      </c>
      <c r="I8" s="7" t="s">
        <v>190</v>
      </c>
      <c r="J8" s="7" t="s">
        <v>68</v>
      </c>
      <c r="K8" s="7" t="s">
        <v>182</v>
      </c>
      <c r="L8" s="7" t="s">
        <v>86</v>
      </c>
      <c r="M8" s="7" t="s">
        <v>193</v>
      </c>
      <c r="N8" s="7" t="s">
        <v>90</v>
      </c>
      <c r="O8" s="7" t="s">
        <v>184</v>
      </c>
      <c r="P8" s="7" t="s">
        <v>94</v>
      </c>
      <c r="Q8" s="7" t="s">
        <v>86</v>
      </c>
      <c r="R8" s="7" t="s">
        <v>78</v>
      </c>
      <c r="S8" s="7" t="s">
        <v>86</v>
      </c>
      <c r="T8" s="7" t="s">
        <v>65</v>
      </c>
      <c r="U8" s="7" t="s">
        <v>101</v>
      </c>
    </row>
    <row r="9" spans="1:21" ht="84">
      <c r="A9" s="17" t="s">
        <v>59</v>
      </c>
      <c r="B9" s="17" t="s">
        <v>62</v>
      </c>
      <c r="C9" s="17" t="s">
        <v>176</v>
      </c>
      <c r="D9" s="17" t="s">
        <v>177</v>
      </c>
      <c r="E9" s="17" t="s">
        <v>144</v>
      </c>
      <c r="F9" s="17" t="s">
        <v>147</v>
      </c>
      <c r="G9" s="17" t="s">
        <v>203</v>
      </c>
      <c r="H9" s="17" t="s">
        <v>204</v>
      </c>
      <c r="I9" s="17" t="s">
        <v>205</v>
      </c>
      <c r="J9" s="17" t="s">
        <v>68</v>
      </c>
      <c r="K9" s="17" t="s">
        <v>182</v>
      </c>
      <c r="L9" s="17" t="s">
        <v>86</v>
      </c>
      <c r="M9" s="17" t="s">
        <v>206</v>
      </c>
      <c r="N9" s="17" t="s">
        <v>90</v>
      </c>
      <c r="O9" s="17" t="s">
        <v>184</v>
      </c>
      <c r="P9" s="17" t="s">
        <v>94</v>
      </c>
      <c r="Q9" s="17" t="s">
        <v>86</v>
      </c>
      <c r="R9" s="17" t="s">
        <v>78</v>
      </c>
      <c r="S9" s="17" t="s">
        <v>86</v>
      </c>
      <c r="T9" s="17" t="s">
        <v>65</v>
      </c>
      <c r="U9" s="17" t="s">
        <v>101</v>
      </c>
    </row>
    <row r="10" spans="1:21" ht="84">
      <c r="A10" s="7" t="s">
        <v>59</v>
      </c>
      <c r="B10" s="7" t="s">
        <v>62</v>
      </c>
      <c r="C10" s="7" t="s">
        <v>176</v>
      </c>
      <c r="D10" s="7" t="s">
        <v>177</v>
      </c>
      <c r="E10" s="7" t="s">
        <v>162</v>
      </c>
      <c r="F10" s="7" t="s">
        <v>163</v>
      </c>
      <c r="G10" s="7" t="s">
        <v>207</v>
      </c>
      <c r="H10" s="7" t="s">
        <v>208</v>
      </c>
      <c r="I10" s="7" t="s">
        <v>209</v>
      </c>
      <c r="J10" s="7" t="s">
        <v>68</v>
      </c>
      <c r="K10" s="7" t="s">
        <v>182</v>
      </c>
      <c r="L10" s="7" t="s">
        <v>86</v>
      </c>
      <c r="M10" s="7" t="s">
        <v>211</v>
      </c>
      <c r="N10" s="7" t="s">
        <v>90</v>
      </c>
      <c r="O10" s="7" t="s">
        <v>184</v>
      </c>
      <c r="P10" s="7" t="s">
        <v>94</v>
      </c>
      <c r="Q10" s="7" t="s">
        <v>86</v>
      </c>
      <c r="R10" s="7" t="s">
        <v>78</v>
      </c>
      <c r="S10" s="7" t="s">
        <v>86</v>
      </c>
      <c r="T10" s="7" t="s">
        <v>65</v>
      </c>
      <c r="U10" s="7" t="s">
        <v>101</v>
      </c>
    </row>
    <row r="11" spans="1:21" ht="48">
      <c r="A11" s="17" t="s">
        <v>59</v>
      </c>
      <c r="B11" s="17" t="s">
        <v>62</v>
      </c>
      <c r="C11" s="17" t="s">
        <v>176</v>
      </c>
      <c r="D11" s="17" t="s">
        <v>177</v>
      </c>
      <c r="E11" s="17" t="s">
        <v>169</v>
      </c>
      <c r="F11" s="17" t="s">
        <v>170</v>
      </c>
      <c r="G11" s="17" t="s">
        <v>160</v>
      </c>
      <c r="H11" s="17" t="s">
        <v>160</v>
      </c>
      <c r="I11" s="17" t="s">
        <v>160</v>
      </c>
      <c r="J11" s="17" t="s">
        <v>160</v>
      </c>
      <c r="K11" s="17" t="s">
        <v>160</v>
      </c>
      <c r="L11" s="17" t="s">
        <v>167</v>
      </c>
      <c r="M11" s="17" t="s">
        <v>212</v>
      </c>
      <c r="N11" s="17" t="s">
        <v>160</v>
      </c>
      <c r="O11" s="17" t="s">
        <v>160</v>
      </c>
      <c r="P11" s="17" t="s">
        <v>160</v>
      </c>
      <c r="Q11" s="17" t="s">
        <v>160</v>
      </c>
      <c r="R11" s="17" t="s">
        <v>160</v>
      </c>
      <c r="S11" s="17" t="s">
        <v>160</v>
      </c>
      <c r="T11" s="17" t="s">
        <v>160</v>
      </c>
      <c r="U11" s="17" t="s">
        <v>160</v>
      </c>
    </row>
    <row r="12" spans="1:21" ht="48">
      <c r="A12" s="7" t="s">
        <v>59</v>
      </c>
      <c r="B12" s="7" t="s">
        <v>62</v>
      </c>
      <c r="C12" s="7" t="s">
        <v>213</v>
      </c>
      <c r="D12" s="7" t="s">
        <v>214</v>
      </c>
      <c r="E12" s="7" t="s">
        <v>69</v>
      </c>
      <c r="F12" s="7" t="s">
        <v>70</v>
      </c>
      <c r="G12" s="7" t="s">
        <v>160</v>
      </c>
      <c r="H12" s="7" t="s">
        <v>160</v>
      </c>
      <c r="I12" s="7" t="s">
        <v>160</v>
      </c>
      <c r="J12" s="7" t="s">
        <v>160</v>
      </c>
      <c r="K12" s="7" t="s">
        <v>160</v>
      </c>
      <c r="L12" s="7" t="s">
        <v>167</v>
      </c>
      <c r="M12" s="7" t="s">
        <v>223</v>
      </c>
      <c r="N12" s="7" t="s">
        <v>160</v>
      </c>
      <c r="O12" s="7" t="s">
        <v>160</v>
      </c>
      <c r="P12" s="7" t="s">
        <v>160</v>
      </c>
      <c r="Q12" s="7" t="s">
        <v>160</v>
      </c>
      <c r="R12" s="7" t="s">
        <v>160</v>
      </c>
      <c r="S12" s="7" t="s">
        <v>160</v>
      </c>
      <c r="T12" s="7" t="s">
        <v>160</v>
      </c>
      <c r="U12" s="7" t="s">
        <v>160</v>
      </c>
    </row>
    <row r="13" spans="1:21" ht="84">
      <c r="A13" s="17" t="s">
        <v>59</v>
      </c>
      <c r="B13" s="17" t="s">
        <v>62</v>
      </c>
      <c r="C13" s="17" t="s">
        <v>213</v>
      </c>
      <c r="D13" s="17" t="s">
        <v>214</v>
      </c>
      <c r="E13" s="17" t="s">
        <v>112</v>
      </c>
      <c r="F13" s="17" t="s">
        <v>115</v>
      </c>
      <c r="G13" s="17" t="s">
        <v>245</v>
      </c>
      <c r="H13" s="17" t="s">
        <v>246</v>
      </c>
      <c r="I13" s="17" t="s">
        <v>247</v>
      </c>
      <c r="J13" s="17" t="s">
        <v>34</v>
      </c>
      <c r="K13" s="17" t="s">
        <v>127</v>
      </c>
      <c r="L13" s="17" t="s">
        <v>86</v>
      </c>
      <c r="M13" s="17" t="s">
        <v>248</v>
      </c>
      <c r="N13" s="17" t="s">
        <v>90</v>
      </c>
      <c r="O13" s="17" t="s">
        <v>92</v>
      </c>
      <c r="P13" s="17" t="s">
        <v>94</v>
      </c>
      <c r="Q13" s="17" t="s">
        <v>86</v>
      </c>
      <c r="R13" s="17" t="s">
        <v>46</v>
      </c>
      <c r="S13" s="17" t="s">
        <v>86</v>
      </c>
      <c r="T13" s="17" t="s">
        <v>32</v>
      </c>
      <c r="U13" s="17" t="s">
        <v>101</v>
      </c>
    </row>
    <row r="14" spans="1:21" ht="84">
      <c r="A14" s="7" t="s">
        <v>59</v>
      </c>
      <c r="B14" s="7" t="s">
        <v>62</v>
      </c>
      <c r="C14" s="7" t="s">
        <v>213</v>
      </c>
      <c r="D14" s="7" t="s">
        <v>214</v>
      </c>
      <c r="E14" s="7" t="s">
        <v>144</v>
      </c>
      <c r="F14" s="7" t="s">
        <v>147</v>
      </c>
      <c r="G14" s="7" t="s">
        <v>249</v>
      </c>
      <c r="H14" s="7" t="s">
        <v>250</v>
      </c>
      <c r="I14" s="7" t="s">
        <v>251</v>
      </c>
      <c r="J14" s="7" t="s">
        <v>34</v>
      </c>
      <c r="K14" s="7" t="s">
        <v>127</v>
      </c>
      <c r="L14" s="7" t="s">
        <v>86</v>
      </c>
      <c r="M14" s="7" t="s">
        <v>252</v>
      </c>
      <c r="N14" s="7" t="s">
        <v>90</v>
      </c>
      <c r="O14" s="7" t="s">
        <v>92</v>
      </c>
      <c r="P14" s="7" t="s">
        <v>94</v>
      </c>
      <c r="Q14" s="7" t="s">
        <v>86</v>
      </c>
      <c r="R14" s="7" t="s">
        <v>46</v>
      </c>
      <c r="S14" s="7" t="s">
        <v>86</v>
      </c>
      <c r="T14" s="7" t="s">
        <v>32</v>
      </c>
      <c r="U14" s="7" t="s">
        <v>101</v>
      </c>
    </row>
    <row r="15" spans="1:21" ht="48">
      <c r="A15" s="17" t="s">
        <v>59</v>
      </c>
      <c r="B15" s="17" t="s">
        <v>62</v>
      </c>
      <c r="C15" s="17" t="s">
        <v>213</v>
      </c>
      <c r="D15" s="17" t="s">
        <v>214</v>
      </c>
      <c r="E15" s="17" t="s">
        <v>162</v>
      </c>
      <c r="F15" s="17" t="s">
        <v>163</v>
      </c>
      <c r="G15" s="17" t="s">
        <v>160</v>
      </c>
      <c r="H15" s="17" t="s">
        <v>160</v>
      </c>
      <c r="I15" s="17" t="s">
        <v>160</v>
      </c>
      <c r="J15" s="17" t="s">
        <v>160</v>
      </c>
      <c r="K15" s="17" t="s">
        <v>160</v>
      </c>
      <c r="L15" s="17" t="s">
        <v>173</v>
      </c>
      <c r="M15" s="17" t="s">
        <v>253</v>
      </c>
      <c r="N15" s="17" t="s">
        <v>160</v>
      </c>
      <c r="O15" s="17" t="s">
        <v>160</v>
      </c>
      <c r="P15" s="17" t="s">
        <v>160</v>
      </c>
      <c r="Q15" s="17" t="s">
        <v>160</v>
      </c>
      <c r="R15" s="17" t="s">
        <v>160</v>
      </c>
      <c r="S15" s="17" t="s">
        <v>160</v>
      </c>
      <c r="T15" s="17" t="s">
        <v>160</v>
      </c>
      <c r="U15" s="17" t="s">
        <v>160</v>
      </c>
    </row>
    <row r="16" spans="1:21" ht="72">
      <c r="A16" s="7" t="s">
        <v>59</v>
      </c>
      <c r="B16" s="7" t="s">
        <v>62</v>
      </c>
      <c r="C16" s="7" t="s">
        <v>213</v>
      </c>
      <c r="D16" s="7" t="s">
        <v>214</v>
      </c>
      <c r="E16" s="7" t="s">
        <v>169</v>
      </c>
      <c r="F16" s="7" t="s">
        <v>170</v>
      </c>
      <c r="G16" s="7" t="s">
        <v>254</v>
      </c>
      <c r="H16" s="7" t="s">
        <v>255</v>
      </c>
      <c r="I16" s="7" t="s">
        <v>256</v>
      </c>
      <c r="J16" s="7" t="s">
        <v>118</v>
      </c>
      <c r="K16" s="7" t="s">
        <v>257</v>
      </c>
      <c r="L16" s="7" t="s">
        <v>161</v>
      </c>
      <c r="M16" s="7" t="s">
        <v>258</v>
      </c>
      <c r="N16" s="7" t="s">
        <v>139</v>
      </c>
      <c r="O16" s="7" t="s">
        <v>184</v>
      </c>
      <c r="P16" s="7" t="s">
        <v>77</v>
      </c>
      <c r="Q16" s="7" t="s">
        <v>86</v>
      </c>
      <c r="R16" s="7" t="s">
        <v>125</v>
      </c>
      <c r="S16" s="7" t="s">
        <v>86</v>
      </c>
      <c r="T16" s="7" t="s">
        <v>117</v>
      </c>
      <c r="U16" s="7" t="s">
        <v>236</v>
      </c>
    </row>
    <row r="17" spans="1:21" ht="84">
      <c r="A17" s="17" t="s">
        <v>59</v>
      </c>
      <c r="B17" s="17" t="s">
        <v>62</v>
      </c>
      <c r="C17" s="17" t="s">
        <v>259</v>
      </c>
      <c r="D17" s="17" t="s">
        <v>260</v>
      </c>
      <c r="E17" s="17" t="s">
        <v>69</v>
      </c>
      <c r="F17" s="17" t="s">
        <v>70</v>
      </c>
      <c r="G17" s="17" t="s">
        <v>261</v>
      </c>
      <c r="H17" s="17" t="s">
        <v>262</v>
      </c>
      <c r="I17" s="17" t="s">
        <v>263</v>
      </c>
      <c r="J17" s="17" t="s">
        <v>34</v>
      </c>
      <c r="K17" s="17" t="s">
        <v>127</v>
      </c>
      <c r="L17" s="17" t="s">
        <v>161</v>
      </c>
      <c r="M17" s="17" t="s">
        <v>264</v>
      </c>
      <c r="N17" s="17" t="s">
        <v>41</v>
      </c>
      <c r="O17" s="17" t="s">
        <v>265</v>
      </c>
      <c r="P17" s="17" t="s">
        <v>44</v>
      </c>
      <c r="Q17" s="17" t="s">
        <v>161</v>
      </c>
      <c r="R17" s="17" t="s">
        <v>46</v>
      </c>
      <c r="S17" s="17" t="s">
        <v>161</v>
      </c>
      <c r="T17" s="17" t="s">
        <v>32</v>
      </c>
      <c r="U17" s="17" t="s">
        <v>101</v>
      </c>
    </row>
    <row r="18" spans="1:21" ht="84">
      <c r="A18" s="7" t="s">
        <v>59</v>
      </c>
      <c r="B18" s="7" t="s">
        <v>62</v>
      </c>
      <c r="C18" s="7" t="s">
        <v>259</v>
      </c>
      <c r="D18" s="7" t="s">
        <v>260</v>
      </c>
      <c r="E18" s="7" t="s">
        <v>112</v>
      </c>
      <c r="F18" s="7" t="s">
        <v>115</v>
      </c>
      <c r="G18" s="7" t="s">
        <v>266</v>
      </c>
      <c r="H18" s="7" t="s">
        <v>267</v>
      </c>
      <c r="I18" s="7" t="s">
        <v>268</v>
      </c>
      <c r="J18" s="7" t="s">
        <v>34</v>
      </c>
      <c r="K18" s="7" t="s">
        <v>127</v>
      </c>
      <c r="L18" s="7" t="s">
        <v>161</v>
      </c>
      <c r="M18" s="7" t="s">
        <v>269</v>
      </c>
      <c r="N18" s="7" t="s">
        <v>41</v>
      </c>
      <c r="O18" s="7" t="s">
        <v>265</v>
      </c>
      <c r="P18" s="7" t="s">
        <v>44</v>
      </c>
      <c r="Q18" s="7" t="s">
        <v>161</v>
      </c>
      <c r="R18" s="7" t="s">
        <v>46</v>
      </c>
      <c r="S18" s="7" t="s">
        <v>161</v>
      </c>
      <c r="T18" s="7" t="s">
        <v>32</v>
      </c>
      <c r="U18" s="7" t="s">
        <v>236</v>
      </c>
    </row>
    <row r="19" spans="1:21" ht="84">
      <c r="A19" s="17" t="s">
        <v>59</v>
      </c>
      <c r="B19" s="17" t="s">
        <v>62</v>
      </c>
      <c r="C19" s="17" t="s">
        <v>259</v>
      </c>
      <c r="D19" s="17" t="s">
        <v>260</v>
      </c>
      <c r="E19" s="17" t="s">
        <v>144</v>
      </c>
      <c r="F19" s="17" t="s">
        <v>147</v>
      </c>
      <c r="G19" s="17" t="s">
        <v>270</v>
      </c>
      <c r="H19" s="17" t="s">
        <v>271</v>
      </c>
      <c r="I19" s="17" t="s">
        <v>272</v>
      </c>
      <c r="J19" s="17" t="s">
        <v>34</v>
      </c>
      <c r="K19" s="17" t="s">
        <v>127</v>
      </c>
      <c r="L19" s="17" t="s">
        <v>161</v>
      </c>
      <c r="M19" s="17" t="s">
        <v>273</v>
      </c>
      <c r="N19" s="17" t="s">
        <v>41</v>
      </c>
      <c r="O19" s="17" t="s">
        <v>265</v>
      </c>
      <c r="P19" s="17" t="s">
        <v>44</v>
      </c>
      <c r="Q19" s="17" t="s">
        <v>161</v>
      </c>
      <c r="R19" s="17" t="s">
        <v>46</v>
      </c>
      <c r="S19" s="17" t="s">
        <v>161</v>
      </c>
      <c r="T19" s="17" t="s">
        <v>32</v>
      </c>
      <c r="U19" s="17" t="s">
        <v>101</v>
      </c>
    </row>
    <row r="20" spans="1:21" ht="84">
      <c r="A20" s="7" t="s">
        <v>59</v>
      </c>
      <c r="B20" s="7" t="s">
        <v>62</v>
      </c>
      <c r="C20" s="7" t="s">
        <v>259</v>
      </c>
      <c r="D20" s="7" t="s">
        <v>260</v>
      </c>
      <c r="E20" s="7" t="s">
        <v>162</v>
      </c>
      <c r="F20" s="7" t="s">
        <v>163</v>
      </c>
      <c r="G20" s="7" t="s">
        <v>274</v>
      </c>
      <c r="H20" s="7" t="s">
        <v>275</v>
      </c>
      <c r="I20" s="7" t="s">
        <v>276</v>
      </c>
      <c r="J20" s="7" t="s">
        <v>34</v>
      </c>
      <c r="K20" s="7" t="s">
        <v>127</v>
      </c>
      <c r="L20" s="7" t="s">
        <v>86</v>
      </c>
      <c r="M20" s="7" t="s">
        <v>277</v>
      </c>
      <c r="N20" s="7" t="s">
        <v>90</v>
      </c>
      <c r="O20" s="7" t="s">
        <v>92</v>
      </c>
      <c r="P20" s="7" t="s">
        <v>94</v>
      </c>
      <c r="Q20" s="7" t="s">
        <v>86</v>
      </c>
      <c r="R20" s="7" t="s">
        <v>46</v>
      </c>
      <c r="S20" s="7" t="s">
        <v>86</v>
      </c>
      <c r="T20" s="7" t="s">
        <v>32</v>
      </c>
      <c r="U20" s="7" t="s">
        <v>101</v>
      </c>
    </row>
    <row r="21" spans="1:21" ht="15.75" customHeight="1">
      <c r="A21" s="17" t="s">
        <v>59</v>
      </c>
      <c r="B21" s="17" t="s">
        <v>62</v>
      </c>
      <c r="C21" s="17" t="s">
        <v>259</v>
      </c>
      <c r="D21" s="17" t="s">
        <v>260</v>
      </c>
      <c r="E21" s="17" t="s">
        <v>169</v>
      </c>
      <c r="F21" s="17" t="s">
        <v>170</v>
      </c>
      <c r="G21" s="17" t="s">
        <v>278</v>
      </c>
      <c r="H21" s="17" t="s">
        <v>279</v>
      </c>
      <c r="I21" s="17" t="s">
        <v>280</v>
      </c>
      <c r="J21" s="17" t="s">
        <v>34</v>
      </c>
      <c r="K21" s="17" t="s">
        <v>127</v>
      </c>
      <c r="L21" s="17" t="s">
        <v>86</v>
      </c>
      <c r="M21" s="17" t="s">
        <v>281</v>
      </c>
      <c r="N21" s="17" t="s">
        <v>90</v>
      </c>
      <c r="O21" s="17" t="s">
        <v>92</v>
      </c>
      <c r="P21" s="17" t="s">
        <v>94</v>
      </c>
      <c r="Q21" s="17" t="s">
        <v>86</v>
      </c>
      <c r="R21" s="17" t="s">
        <v>46</v>
      </c>
      <c r="S21" s="17" t="s">
        <v>86</v>
      </c>
      <c r="T21" s="17" t="s">
        <v>32</v>
      </c>
      <c r="U21" s="17" t="s">
        <v>101</v>
      </c>
    </row>
    <row r="22" spans="1:21" ht="15.75" customHeight="1">
      <c r="A22" s="7" t="s">
        <v>59</v>
      </c>
      <c r="B22" s="7" t="s">
        <v>62</v>
      </c>
      <c r="C22" s="7" t="s">
        <v>282</v>
      </c>
      <c r="D22" s="7" t="s">
        <v>283</v>
      </c>
      <c r="E22" s="7" t="s">
        <v>69</v>
      </c>
      <c r="F22" s="7" t="s">
        <v>70</v>
      </c>
      <c r="G22" s="7" t="s">
        <v>284</v>
      </c>
      <c r="H22" s="7" t="s">
        <v>285</v>
      </c>
      <c r="I22" s="7" t="s">
        <v>286</v>
      </c>
      <c r="J22" s="7" t="s">
        <v>83</v>
      </c>
      <c r="K22" s="7" t="s">
        <v>287</v>
      </c>
      <c r="L22" s="7" t="s">
        <v>86</v>
      </c>
      <c r="M22" s="7" t="s">
        <v>288</v>
      </c>
      <c r="N22" s="7" t="s">
        <v>90</v>
      </c>
      <c r="O22" s="7" t="s">
        <v>92</v>
      </c>
      <c r="P22" s="7" t="s">
        <v>94</v>
      </c>
      <c r="Q22" s="7" t="s">
        <v>86</v>
      </c>
      <c r="R22" s="7" t="s">
        <v>91</v>
      </c>
      <c r="S22" s="7" t="s">
        <v>86</v>
      </c>
      <c r="T22" s="7" t="s">
        <v>80</v>
      </c>
      <c r="U22" s="7" t="s">
        <v>101</v>
      </c>
    </row>
    <row r="23" spans="1:21" ht="15.75" customHeight="1">
      <c r="A23" s="17" t="s">
        <v>59</v>
      </c>
      <c r="B23" s="17" t="s">
        <v>62</v>
      </c>
      <c r="C23" s="17" t="s">
        <v>282</v>
      </c>
      <c r="D23" s="17" t="s">
        <v>283</v>
      </c>
      <c r="E23" s="17" t="s">
        <v>112</v>
      </c>
      <c r="F23" s="17" t="s">
        <v>115</v>
      </c>
      <c r="G23" s="17" t="s">
        <v>289</v>
      </c>
      <c r="H23" s="17" t="s">
        <v>290</v>
      </c>
      <c r="I23" s="17" t="s">
        <v>291</v>
      </c>
      <c r="J23" s="17" t="s">
        <v>83</v>
      </c>
      <c r="K23" s="17" t="s">
        <v>287</v>
      </c>
      <c r="L23" s="17" t="s">
        <v>161</v>
      </c>
      <c r="M23" s="17" t="s">
        <v>292</v>
      </c>
      <c r="N23" s="17" t="s">
        <v>41</v>
      </c>
      <c r="O23" s="17" t="s">
        <v>265</v>
      </c>
      <c r="P23" s="17" t="s">
        <v>44</v>
      </c>
      <c r="Q23" s="17" t="s">
        <v>86</v>
      </c>
      <c r="R23" s="17" t="s">
        <v>91</v>
      </c>
      <c r="S23" s="17" t="s">
        <v>161</v>
      </c>
      <c r="T23" s="17" t="s">
        <v>80</v>
      </c>
      <c r="U23" s="17" t="s">
        <v>101</v>
      </c>
    </row>
    <row r="24" spans="1:21" ht="15.75" customHeight="1">
      <c r="A24" s="7" t="s">
        <v>59</v>
      </c>
      <c r="B24" s="7" t="s">
        <v>62</v>
      </c>
      <c r="C24" s="7" t="s">
        <v>282</v>
      </c>
      <c r="D24" s="7" t="s">
        <v>283</v>
      </c>
      <c r="E24" s="7" t="s">
        <v>144</v>
      </c>
      <c r="F24" s="7" t="s">
        <v>147</v>
      </c>
      <c r="G24" s="7" t="s">
        <v>293</v>
      </c>
      <c r="H24" s="7" t="s">
        <v>294</v>
      </c>
      <c r="I24" s="7" t="s">
        <v>295</v>
      </c>
      <c r="J24" s="7" t="s">
        <v>83</v>
      </c>
      <c r="K24" s="7" t="s">
        <v>287</v>
      </c>
      <c r="L24" s="7" t="s">
        <v>86</v>
      </c>
      <c r="M24" s="7" t="s">
        <v>296</v>
      </c>
      <c r="N24" s="7" t="s">
        <v>90</v>
      </c>
      <c r="O24" s="7" t="s">
        <v>92</v>
      </c>
      <c r="P24" s="7" t="s">
        <v>94</v>
      </c>
      <c r="Q24" s="7" t="s">
        <v>86</v>
      </c>
      <c r="R24" s="7" t="s">
        <v>91</v>
      </c>
      <c r="S24" s="7" t="s">
        <v>86</v>
      </c>
      <c r="T24" s="7" t="s">
        <v>80</v>
      </c>
      <c r="U24" s="7" t="s">
        <v>101</v>
      </c>
    </row>
    <row r="25" spans="1:21" ht="15.75" customHeight="1">
      <c r="A25" s="17" t="s">
        <v>59</v>
      </c>
      <c r="B25" s="17" t="s">
        <v>62</v>
      </c>
      <c r="C25" s="17" t="s">
        <v>282</v>
      </c>
      <c r="D25" s="17" t="s">
        <v>283</v>
      </c>
      <c r="E25" s="17" t="s">
        <v>162</v>
      </c>
      <c r="F25" s="17" t="s">
        <v>163</v>
      </c>
      <c r="G25" s="17" t="s">
        <v>297</v>
      </c>
      <c r="H25" s="17" t="s">
        <v>298</v>
      </c>
      <c r="I25" s="17" t="s">
        <v>299</v>
      </c>
      <c r="J25" s="17" t="s">
        <v>83</v>
      </c>
      <c r="K25" s="17" t="s">
        <v>287</v>
      </c>
      <c r="L25" s="17" t="s">
        <v>86</v>
      </c>
      <c r="M25" s="17" t="s">
        <v>300</v>
      </c>
      <c r="N25" s="17" t="s">
        <v>90</v>
      </c>
      <c r="O25" s="17" t="s">
        <v>92</v>
      </c>
      <c r="P25" s="17" t="s">
        <v>94</v>
      </c>
      <c r="Q25" s="17" t="s">
        <v>86</v>
      </c>
      <c r="R25" s="17" t="s">
        <v>91</v>
      </c>
      <c r="S25" s="17" t="s">
        <v>86</v>
      </c>
      <c r="T25" s="17" t="s">
        <v>80</v>
      </c>
      <c r="U25" s="17" t="s">
        <v>101</v>
      </c>
    </row>
    <row r="26" spans="1:21" ht="15.75" customHeight="1">
      <c r="A26" s="7" t="s">
        <v>59</v>
      </c>
      <c r="B26" s="7" t="s">
        <v>62</v>
      </c>
      <c r="C26" s="7" t="s">
        <v>282</v>
      </c>
      <c r="D26" s="7" t="s">
        <v>283</v>
      </c>
      <c r="E26" s="7" t="s">
        <v>169</v>
      </c>
      <c r="F26" s="7" t="s">
        <v>170</v>
      </c>
      <c r="G26" s="7" t="s">
        <v>301</v>
      </c>
      <c r="H26" s="7" t="s">
        <v>302</v>
      </c>
      <c r="I26" s="7" t="s">
        <v>303</v>
      </c>
      <c r="J26" s="7" t="s">
        <v>83</v>
      </c>
      <c r="K26" s="7" t="s">
        <v>287</v>
      </c>
      <c r="L26" s="7" t="s">
        <v>86</v>
      </c>
      <c r="M26" s="7" t="s">
        <v>304</v>
      </c>
      <c r="N26" s="7" t="s">
        <v>90</v>
      </c>
      <c r="O26" s="7" t="s">
        <v>92</v>
      </c>
      <c r="P26" s="7" t="s">
        <v>94</v>
      </c>
      <c r="Q26" s="7" t="s">
        <v>86</v>
      </c>
      <c r="R26" s="7" t="s">
        <v>91</v>
      </c>
      <c r="S26" s="7" t="s">
        <v>86</v>
      </c>
      <c r="T26" s="7" t="s">
        <v>80</v>
      </c>
      <c r="U26" s="7" t="s">
        <v>101</v>
      </c>
    </row>
    <row r="27" spans="1:21" ht="15.75" customHeight="1">
      <c r="A27" s="17" t="s">
        <v>59</v>
      </c>
      <c r="B27" s="17" t="s">
        <v>305</v>
      </c>
      <c r="C27" s="17" t="s">
        <v>306</v>
      </c>
      <c r="D27" s="17" t="s">
        <v>307</v>
      </c>
      <c r="E27" s="17" t="s">
        <v>69</v>
      </c>
      <c r="F27" s="17" t="s">
        <v>70</v>
      </c>
      <c r="G27" s="17" t="s">
        <v>308</v>
      </c>
      <c r="H27" s="17" t="s">
        <v>309</v>
      </c>
      <c r="I27" s="17" t="s">
        <v>310</v>
      </c>
      <c r="J27" s="17" t="s">
        <v>82</v>
      </c>
      <c r="K27" s="17" t="s">
        <v>84</v>
      </c>
      <c r="L27" s="17" t="s">
        <v>161</v>
      </c>
      <c r="M27" s="17" t="s">
        <v>311</v>
      </c>
      <c r="N27" s="17" t="s">
        <v>41</v>
      </c>
      <c r="O27" s="17" t="s">
        <v>265</v>
      </c>
      <c r="P27" s="17" t="s">
        <v>44</v>
      </c>
      <c r="Q27" s="17" t="s">
        <v>161</v>
      </c>
      <c r="R27" s="17" t="s">
        <v>96</v>
      </c>
      <c r="S27" s="17" t="s">
        <v>161</v>
      </c>
      <c r="T27" s="17" t="s">
        <v>93</v>
      </c>
      <c r="U27" s="17" t="s">
        <v>241</v>
      </c>
    </row>
    <row r="28" spans="1:21" ht="15.75" customHeight="1">
      <c r="A28" s="7" t="s">
        <v>59</v>
      </c>
      <c r="B28" s="7" t="s">
        <v>305</v>
      </c>
      <c r="C28" s="7" t="s">
        <v>306</v>
      </c>
      <c r="D28" s="7" t="s">
        <v>307</v>
      </c>
      <c r="E28" s="7" t="s">
        <v>112</v>
      </c>
      <c r="F28" s="7" t="s">
        <v>115</v>
      </c>
      <c r="G28" s="7" t="s">
        <v>312</v>
      </c>
      <c r="H28" s="7" t="s">
        <v>313</v>
      </c>
      <c r="I28" s="7" t="s">
        <v>314</v>
      </c>
      <c r="J28" s="7" t="s">
        <v>34</v>
      </c>
      <c r="K28" s="7" t="s">
        <v>127</v>
      </c>
      <c r="L28" s="7" t="s">
        <v>161</v>
      </c>
      <c r="M28" s="7" t="s">
        <v>315</v>
      </c>
      <c r="N28" s="7" t="s">
        <v>41</v>
      </c>
      <c r="O28" s="7" t="s">
        <v>265</v>
      </c>
      <c r="P28" s="7" t="s">
        <v>44</v>
      </c>
      <c r="Q28" s="7" t="s">
        <v>161</v>
      </c>
      <c r="R28" s="7" t="s">
        <v>46</v>
      </c>
      <c r="S28" s="7" t="s">
        <v>161</v>
      </c>
      <c r="T28" s="7" t="s">
        <v>32</v>
      </c>
      <c r="U28" s="7" t="s">
        <v>241</v>
      </c>
    </row>
    <row r="29" spans="1:21" ht="15.75" customHeight="1">
      <c r="A29" s="17" t="s">
        <v>59</v>
      </c>
      <c r="B29" s="17" t="s">
        <v>305</v>
      </c>
      <c r="C29" s="17" t="s">
        <v>306</v>
      </c>
      <c r="D29" s="17" t="s">
        <v>307</v>
      </c>
      <c r="E29" s="17" t="s">
        <v>144</v>
      </c>
      <c r="F29" s="17" t="s">
        <v>147</v>
      </c>
      <c r="G29" s="17" t="s">
        <v>316</v>
      </c>
      <c r="H29" s="17" t="s">
        <v>317</v>
      </c>
      <c r="I29" s="17" t="s">
        <v>318</v>
      </c>
      <c r="J29" s="17" t="s">
        <v>34</v>
      </c>
      <c r="K29" s="17" t="s">
        <v>127</v>
      </c>
      <c r="L29" s="17" t="s">
        <v>86</v>
      </c>
      <c r="M29" s="17" t="s">
        <v>319</v>
      </c>
      <c r="N29" s="17" t="s">
        <v>90</v>
      </c>
      <c r="O29" s="17" t="s">
        <v>92</v>
      </c>
      <c r="P29" s="17" t="s">
        <v>94</v>
      </c>
      <c r="Q29" s="17" t="s">
        <v>86</v>
      </c>
      <c r="R29" s="17" t="s">
        <v>46</v>
      </c>
      <c r="S29" s="17" t="s">
        <v>86</v>
      </c>
      <c r="T29" s="17" t="s">
        <v>32</v>
      </c>
      <c r="U29" s="17" t="s">
        <v>241</v>
      </c>
    </row>
    <row r="30" spans="1:21" ht="15.75" customHeight="1">
      <c r="A30" s="7" t="s">
        <v>59</v>
      </c>
      <c r="B30" s="7" t="s">
        <v>305</v>
      </c>
      <c r="C30" s="7" t="s">
        <v>306</v>
      </c>
      <c r="D30" s="7" t="s">
        <v>307</v>
      </c>
      <c r="E30" s="7" t="s">
        <v>162</v>
      </c>
      <c r="F30" s="7" t="s">
        <v>163</v>
      </c>
      <c r="G30" s="7" t="s">
        <v>160</v>
      </c>
      <c r="H30" s="7" t="s">
        <v>160</v>
      </c>
      <c r="I30" s="7" t="s">
        <v>160</v>
      </c>
      <c r="J30" s="7" t="s">
        <v>160</v>
      </c>
      <c r="K30" s="7" t="s">
        <v>160</v>
      </c>
      <c r="L30" s="7" t="s">
        <v>167</v>
      </c>
      <c r="M30" s="7" t="s">
        <v>320</v>
      </c>
      <c r="N30" s="7" t="s">
        <v>160</v>
      </c>
      <c r="O30" s="7" t="s">
        <v>160</v>
      </c>
      <c r="P30" s="7" t="s">
        <v>160</v>
      </c>
      <c r="Q30" s="7" t="s">
        <v>160</v>
      </c>
      <c r="R30" s="7" t="s">
        <v>160</v>
      </c>
      <c r="S30" s="7" t="s">
        <v>160</v>
      </c>
      <c r="T30" s="7" t="s">
        <v>160</v>
      </c>
      <c r="U30" s="7" t="s">
        <v>160</v>
      </c>
    </row>
    <row r="31" spans="1:21" ht="15.75" customHeight="1">
      <c r="A31" s="17" t="s">
        <v>59</v>
      </c>
      <c r="B31" s="17" t="s">
        <v>305</v>
      </c>
      <c r="C31" s="17" t="s">
        <v>306</v>
      </c>
      <c r="D31" s="17" t="s">
        <v>307</v>
      </c>
      <c r="E31" s="17" t="s">
        <v>169</v>
      </c>
      <c r="F31" s="17" t="s">
        <v>170</v>
      </c>
      <c r="G31" s="17" t="s">
        <v>321</v>
      </c>
      <c r="H31" s="17" t="s">
        <v>322</v>
      </c>
      <c r="I31" s="17" t="s">
        <v>323</v>
      </c>
      <c r="J31" s="17" t="s">
        <v>118</v>
      </c>
      <c r="K31" s="17" t="s">
        <v>257</v>
      </c>
      <c r="L31" s="17" t="s">
        <v>161</v>
      </c>
      <c r="M31" s="17" t="s">
        <v>324</v>
      </c>
      <c r="N31" s="17" t="s">
        <v>139</v>
      </c>
      <c r="O31" s="17" t="s">
        <v>184</v>
      </c>
      <c r="P31" s="17" t="s">
        <v>77</v>
      </c>
      <c r="Q31" s="17" t="s">
        <v>86</v>
      </c>
      <c r="R31" s="17" t="s">
        <v>125</v>
      </c>
      <c r="S31" s="17" t="s">
        <v>86</v>
      </c>
      <c r="T31" s="17" t="s">
        <v>117</v>
      </c>
      <c r="U31" s="17" t="s">
        <v>241</v>
      </c>
    </row>
    <row r="32" spans="1:21" ht="15.75" customHeight="1">
      <c r="A32" s="7" t="s">
        <v>59</v>
      </c>
      <c r="B32" s="7" t="s">
        <v>305</v>
      </c>
      <c r="C32" s="7" t="s">
        <v>325</v>
      </c>
      <c r="D32" s="7" t="s">
        <v>326</v>
      </c>
      <c r="E32" s="7" t="s">
        <v>69</v>
      </c>
      <c r="F32" s="7" t="s">
        <v>70</v>
      </c>
      <c r="G32" s="7" t="s">
        <v>327</v>
      </c>
      <c r="H32" s="7" t="s">
        <v>328</v>
      </c>
      <c r="I32" s="7" t="s">
        <v>329</v>
      </c>
      <c r="J32" s="7" t="s">
        <v>53</v>
      </c>
      <c r="K32" s="7" t="s">
        <v>330</v>
      </c>
      <c r="L32" s="7" t="s">
        <v>86</v>
      </c>
      <c r="M32" s="7" t="s">
        <v>331</v>
      </c>
      <c r="N32" s="7" t="s">
        <v>55</v>
      </c>
      <c r="O32" s="7" t="s">
        <v>332</v>
      </c>
      <c r="P32" s="7" t="s">
        <v>77</v>
      </c>
      <c r="Q32" s="7" t="s">
        <v>86</v>
      </c>
      <c r="R32" s="7" t="s">
        <v>64</v>
      </c>
      <c r="S32" s="7" t="s">
        <v>86</v>
      </c>
      <c r="T32" s="7" t="s">
        <v>333</v>
      </c>
      <c r="U32" s="7" t="s">
        <v>241</v>
      </c>
    </row>
    <row r="33" spans="1:21" ht="15.75" customHeight="1">
      <c r="A33" s="17" t="s">
        <v>59</v>
      </c>
      <c r="B33" s="17" t="s">
        <v>305</v>
      </c>
      <c r="C33" s="17" t="s">
        <v>325</v>
      </c>
      <c r="D33" s="17" t="s">
        <v>326</v>
      </c>
      <c r="E33" s="17" t="s">
        <v>112</v>
      </c>
      <c r="F33" s="17" t="s">
        <v>115</v>
      </c>
      <c r="G33" s="17" t="s">
        <v>334</v>
      </c>
      <c r="H33" s="17" t="s">
        <v>335</v>
      </c>
      <c r="I33" s="17" t="s">
        <v>336</v>
      </c>
      <c r="J33" s="17" t="s">
        <v>53</v>
      </c>
      <c r="K33" s="17" t="s">
        <v>330</v>
      </c>
      <c r="L33" s="17" t="s">
        <v>161</v>
      </c>
      <c r="M33" s="17" t="s">
        <v>337</v>
      </c>
      <c r="N33" s="17" t="s">
        <v>55</v>
      </c>
      <c r="O33" s="17" t="s">
        <v>332</v>
      </c>
      <c r="P33" s="17" t="s">
        <v>44</v>
      </c>
      <c r="Q33" s="17" t="s">
        <v>161</v>
      </c>
      <c r="R33" s="17" t="s">
        <v>64</v>
      </c>
      <c r="S33" s="17" t="s">
        <v>161</v>
      </c>
      <c r="T33" s="17" t="s">
        <v>333</v>
      </c>
      <c r="U33" s="17" t="s">
        <v>241</v>
      </c>
    </row>
    <row r="34" spans="1:21" ht="15.75" customHeight="1">
      <c r="A34" s="7" t="s">
        <v>59</v>
      </c>
      <c r="B34" s="7" t="s">
        <v>305</v>
      </c>
      <c r="C34" s="7" t="s">
        <v>325</v>
      </c>
      <c r="D34" s="7" t="s">
        <v>326</v>
      </c>
      <c r="E34" s="7" t="s">
        <v>144</v>
      </c>
      <c r="F34" s="7" t="s">
        <v>147</v>
      </c>
      <c r="G34" s="7" t="s">
        <v>338</v>
      </c>
      <c r="H34" s="7" t="s">
        <v>339</v>
      </c>
      <c r="I34" s="7" t="s">
        <v>340</v>
      </c>
      <c r="J34" s="7" t="s">
        <v>53</v>
      </c>
      <c r="K34" s="7" t="s">
        <v>330</v>
      </c>
      <c r="L34" s="7" t="s">
        <v>161</v>
      </c>
      <c r="M34" s="7" t="s">
        <v>341</v>
      </c>
      <c r="N34" s="7" t="s">
        <v>55</v>
      </c>
      <c r="O34" s="7" t="s">
        <v>332</v>
      </c>
      <c r="P34" s="7" t="s">
        <v>44</v>
      </c>
      <c r="Q34" s="7" t="s">
        <v>161</v>
      </c>
      <c r="R34" s="7" t="s">
        <v>64</v>
      </c>
      <c r="S34" s="7" t="s">
        <v>161</v>
      </c>
      <c r="T34" s="7" t="s">
        <v>333</v>
      </c>
      <c r="U34" s="7" t="s">
        <v>241</v>
      </c>
    </row>
    <row r="35" spans="1:21" ht="15.75" customHeight="1">
      <c r="A35" s="17" t="s">
        <v>59</v>
      </c>
      <c r="B35" s="17" t="s">
        <v>305</v>
      </c>
      <c r="C35" s="17" t="s">
        <v>325</v>
      </c>
      <c r="D35" s="17" t="s">
        <v>326</v>
      </c>
      <c r="E35" s="17" t="s">
        <v>162</v>
      </c>
      <c r="F35" s="17" t="s">
        <v>163</v>
      </c>
      <c r="G35" s="17" t="s">
        <v>342</v>
      </c>
      <c r="H35" s="17" t="s">
        <v>343</v>
      </c>
      <c r="I35" s="17" t="s">
        <v>344</v>
      </c>
      <c r="J35" s="17" t="s">
        <v>53</v>
      </c>
      <c r="K35" s="17" t="s">
        <v>330</v>
      </c>
      <c r="L35" s="17" t="s">
        <v>86</v>
      </c>
      <c r="M35" s="17" t="s">
        <v>345</v>
      </c>
      <c r="N35" s="17" t="s">
        <v>55</v>
      </c>
      <c r="O35" s="17" t="s">
        <v>332</v>
      </c>
      <c r="P35" s="17" t="s">
        <v>77</v>
      </c>
      <c r="Q35" s="17" t="s">
        <v>86</v>
      </c>
      <c r="R35" s="17" t="s">
        <v>64</v>
      </c>
      <c r="S35" s="17" t="s">
        <v>86</v>
      </c>
      <c r="T35" s="17" t="s">
        <v>333</v>
      </c>
      <c r="U35" s="17" t="s">
        <v>241</v>
      </c>
    </row>
    <row r="36" spans="1:21" ht="15.75" customHeight="1">
      <c r="A36" s="7" t="s">
        <v>59</v>
      </c>
      <c r="B36" s="7" t="s">
        <v>305</v>
      </c>
      <c r="C36" s="7" t="s">
        <v>325</v>
      </c>
      <c r="D36" s="7" t="s">
        <v>326</v>
      </c>
      <c r="E36" s="7" t="s">
        <v>169</v>
      </c>
      <c r="F36" s="7" t="s">
        <v>170</v>
      </c>
      <c r="G36" s="7" t="s">
        <v>160</v>
      </c>
      <c r="H36" s="7" t="s">
        <v>160</v>
      </c>
      <c r="I36" s="7" t="s">
        <v>160</v>
      </c>
      <c r="J36" s="7" t="s">
        <v>160</v>
      </c>
      <c r="K36" s="7" t="s">
        <v>160</v>
      </c>
      <c r="L36" s="7" t="s">
        <v>167</v>
      </c>
      <c r="M36" s="7" t="s">
        <v>346</v>
      </c>
      <c r="N36" s="7" t="s">
        <v>160</v>
      </c>
      <c r="O36" s="7" t="s">
        <v>160</v>
      </c>
      <c r="P36" s="7" t="s">
        <v>160</v>
      </c>
      <c r="Q36" s="7" t="s">
        <v>160</v>
      </c>
      <c r="R36" s="7" t="s">
        <v>160</v>
      </c>
      <c r="S36" s="7" t="s">
        <v>160</v>
      </c>
      <c r="T36" s="7" t="s">
        <v>160</v>
      </c>
      <c r="U36" s="7" t="s">
        <v>160</v>
      </c>
    </row>
    <row r="37" spans="1:21" ht="15.75" customHeight="1">
      <c r="A37" s="17" t="s">
        <v>59</v>
      </c>
      <c r="B37" s="17" t="s">
        <v>305</v>
      </c>
      <c r="C37" s="17" t="s">
        <v>347</v>
      </c>
      <c r="D37" s="17" t="s">
        <v>348</v>
      </c>
      <c r="E37" s="17" t="s">
        <v>69</v>
      </c>
      <c r="F37" s="17" t="s">
        <v>70</v>
      </c>
      <c r="G37" s="17" t="s">
        <v>349</v>
      </c>
      <c r="H37" s="17" t="s">
        <v>350</v>
      </c>
      <c r="I37" s="17" t="s">
        <v>351</v>
      </c>
      <c r="J37" s="17" t="s">
        <v>106</v>
      </c>
      <c r="K37" s="17" t="s">
        <v>352</v>
      </c>
      <c r="L37" s="17" t="s">
        <v>161</v>
      </c>
      <c r="M37" s="17" t="s">
        <v>353</v>
      </c>
      <c r="N37" s="17" t="s">
        <v>55</v>
      </c>
      <c r="O37" s="17" t="s">
        <v>332</v>
      </c>
      <c r="P37" s="17" t="s">
        <v>44</v>
      </c>
      <c r="Q37" s="17" t="s">
        <v>161</v>
      </c>
      <c r="R37" s="17" t="s">
        <v>113</v>
      </c>
      <c r="S37" s="17" t="s">
        <v>161</v>
      </c>
      <c r="T37" s="17" t="s">
        <v>105</v>
      </c>
      <c r="U37" s="17" t="s">
        <v>236</v>
      </c>
    </row>
    <row r="38" spans="1:21" ht="15.75" customHeight="1">
      <c r="A38" s="7" t="s">
        <v>59</v>
      </c>
      <c r="B38" s="7" t="s">
        <v>305</v>
      </c>
      <c r="C38" s="7" t="s">
        <v>347</v>
      </c>
      <c r="D38" s="7" t="s">
        <v>348</v>
      </c>
      <c r="E38" s="7" t="s">
        <v>112</v>
      </c>
      <c r="F38" s="7" t="s">
        <v>115</v>
      </c>
      <c r="G38" s="7" t="s">
        <v>354</v>
      </c>
      <c r="H38" s="7" t="s">
        <v>355</v>
      </c>
      <c r="I38" s="7" t="s">
        <v>356</v>
      </c>
      <c r="J38" s="7" t="s">
        <v>106</v>
      </c>
      <c r="K38" s="7" t="s">
        <v>352</v>
      </c>
      <c r="L38" s="7" t="s">
        <v>161</v>
      </c>
      <c r="M38" s="7" t="s">
        <v>357</v>
      </c>
      <c r="N38" s="7" t="s">
        <v>55</v>
      </c>
      <c r="O38" s="7" t="s">
        <v>332</v>
      </c>
      <c r="P38" s="7" t="s">
        <v>44</v>
      </c>
      <c r="Q38" s="7" t="s">
        <v>161</v>
      </c>
      <c r="R38" s="7" t="s">
        <v>113</v>
      </c>
      <c r="S38" s="7" t="s">
        <v>161</v>
      </c>
      <c r="T38" s="7" t="s">
        <v>105</v>
      </c>
      <c r="U38" s="7" t="s">
        <v>241</v>
      </c>
    </row>
    <row r="39" spans="1:21" ht="15.75" customHeight="1">
      <c r="A39" s="17" t="s">
        <v>59</v>
      </c>
      <c r="B39" s="17" t="s">
        <v>305</v>
      </c>
      <c r="C39" s="17" t="s">
        <v>347</v>
      </c>
      <c r="D39" s="17" t="s">
        <v>348</v>
      </c>
      <c r="E39" s="17" t="s">
        <v>144</v>
      </c>
      <c r="F39" s="17" t="s">
        <v>147</v>
      </c>
      <c r="G39" s="17" t="s">
        <v>358</v>
      </c>
      <c r="H39" s="17" t="s">
        <v>359</v>
      </c>
      <c r="I39" s="17" t="s">
        <v>360</v>
      </c>
      <c r="J39" s="17" t="s">
        <v>106</v>
      </c>
      <c r="K39" s="17" t="s">
        <v>352</v>
      </c>
      <c r="L39" s="17" t="s">
        <v>86</v>
      </c>
      <c r="M39" s="17" t="s">
        <v>361</v>
      </c>
      <c r="N39" s="17" t="s">
        <v>55</v>
      </c>
      <c r="O39" s="17" t="s">
        <v>332</v>
      </c>
      <c r="P39" s="17" t="s">
        <v>77</v>
      </c>
      <c r="Q39" s="17" t="s">
        <v>86</v>
      </c>
      <c r="R39" s="17" t="s">
        <v>113</v>
      </c>
      <c r="S39" s="17" t="s">
        <v>86</v>
      </c>
      <c r="T39" s="17" t="s">
        <v>105</v>
      </c>
      <c r="U39" s="17" t="s">
        <v>241</v>
      </c>
    </row>
    <row r="40" spans="1:21" ht="15.75" customHeight="1">
      <c r="A40" s="7" t="s">
        <v>59</v>
      </c>
      <c r="B40" s="7" t="s">
        <v>305</v>
      </c>
      <c r="C40" s="7" t="s">
        <v>347</v>
      </c>
      <c r="D40" s="7" t="s">
        <v>348</v>
      </c>
      <c r="E40" s="7" t="s">
        <v>162</v>
      </c>
      <c r="F40" s="7" t="s">
        <v>163</v>
      </c>
      <c r="G40" s="7" t="s">
        <v>362</v>
      </c>
      <c r="H40" s="7" t="s">
        <v>363</v>
      </c>
      <c r="I40" s="7" t="s">
        <v>364</v>
      </c>
      <c r="J40" s="7" t="s">
        <v>106</v>
      </c>
      <c r="K40" s="7" t="s">
        <v>352</v>
      </c>
      <c r="L40" s="7" t="s">
        <v>86</v>
      </c>
      <c r="M40" s="7" t="s">
        <v>365</v>
      </c>
      <c r="N40" s="7" t="s">
        <v>55</v>
      </c>
      <c r="O40" s="7" t="s">
        <v>332</v>
      </c>
      <c r="P40" s="7" t="s">
        <v>77</v>
      </c>
      <c r="Q40" s="7" t="s">
        <v>86</v>
      </c>
      <c r="R40" s="7" t="s">
        <v>113</v>
      </c>
      <c r="S40" s="7" t="s">
        <v>86</v>
      </c>
      <c r="T40" s="7" t="s">
        <v>105</v>
      </c>
      <c r="U40" s="7" t="s">
        <v>241</v>
      </c>
    </row>
    <row r="41" spans="1:21" ht="15.75" customHeight="1">
      <c r="A41" s="17" t="s">
        <v>59</v>
      </c>
      <c r="B41" s="17" t="s">
        <v>305</v>
      </c>
      <c r="C41" s="17" t="s">
        <v>347</v>
      </c>
      <c r="D41" s="17" t="s">
        <v>348</v>
      </c>
      <c r="E41" s="17" t="s">
        <v>169</v>
      </c>
      <c r="F41" s="17" t="s">
        <v>170</v>
      </c>
      <c r="G41" s="17" t="s">
        <v>366</v>
      </c>
      <c r="H41" s="17" t="s">
        <v>367</v>
      </c>
      <c r="I41" s="17" t="s">
        <v>368</v>
      </c>
      <c r="J41" s="17" t="s">
        <v>106</v>
      </c>
      <c r="K41" s="17" t="s">
        <v>352</v>
      </c>
      <c r="L41" s="17" t="s">
        <v>86</v>
      </c>
      <c r="M41" s="17" t="s">
        <v>369</v>
      </c>
      <c r="N41" s="17" t="s">
        <v>55</v>
      </c>
      <c r="O41" s="17" t="s">
        <v>332</v>
      </c>
      <c r="P41" s="17" t="s">
        <v>77</v>
      </c>
      <c r="Q41" s="17" t="s">
        <v>86</v>
      </c>
      <c r="R41" s="17" t="s">
        <v>113</v>
      </c>
      <c r="S41" s="17" t="s">
        <v>86</v>
      </c>
      <c r="T41" s="17" t="s">
        <v>105</v>
      </c>
      <c r="U41" s="17" t="s">
        <v>241</v>
      </c>
    </row>
    <row r="42" spans="1:21" ht="15.75" customHeight="1">
      <c r="A42" s="7" t="s">
        <v>59</v>
      </c>
      <c r="B42" s="7" t="s">
        <v>305</v>
      </c>
      <c r="C42" s="7" t="s">
        <v>370</v>
      </c>
      <c r="D42" s="7" t="s">
        <v>371</v>
      </c>
      <c r="E42" s="7" t="s">
        <v>69</v>
      </c>
      <c r="F42" s="7" t="s">
        <v>70</v>
      </c>
      <c r="G42" s="7" t="s">
        <v>372</v>
      </c>
      <c r="H42" s="7" t="s">
        <v>373</v>
      </c>
      <c r="I42" s="7" t="s">
        <v>374</v>
      </c>
      <c r="J42" s="7" t="s">
        <v>53</v>
      </c>
      <c r="K42" s="7" t="s">
        <v>330</v>
      </c>
      <c r="L42" s="7" t="s">
        <v>86</v>
      </c>
      <c r="M42" s="7" t="s">
        <v>375</v>
      </c>
      <c r="N42" s="7" t="s">
        <v>55</v>
      </c>
      <c r="O42" s="7" t="s">
        <v>332</v>
      </c>
      <c r="P42" s="7" t="s">
        <v>77</v>
      </c>
      <c r="Q42" s="7" t="s">
        <v>86</v>
      </c>
      <c r="R42" s="7" t="s">
        <v>64</v>
      </c>
      <c r="S42" s="7" t="s">
        <v>86</v>
      </c>
      <c r="T42" s="7" t="s">
        <v>333</v>
      </c>
      <c r="U42" s="7" t="s">
        <v>241</v>
      </c>
    </row>
    <row r="43" spans="1:21" ht="15.75" customHeight="1">
      <c r="A43" s="17" t="s">
        <v>59</v>
      </c>
      <c r="B43" s="17" t="s">
        <v>305</v>
      </c>
      <c r="C43" s="17" t="s">
        <v>370</v>
      </c>
      <c r="D43" s="17" t="s">
        <v>371</v>
      </c>
      <c r="E43" s="17" t="s">
        <v>112</v>
      </c>
      <c r="F43" s="17" t="s">
        <v>115</v>
      </c>
      <c r="G43" s="17" t="s">
        <v>376</v>
      </c>
      <c r="H43" s="17" t="s">
        <v>377</v>
      </c>
      <c r="I43" s="17" t="s">
        <v>378</v>
      </c>
      <c r="J43" s="17" t="s">
        <v>53</v>
      </c>
      <c r="K43" s="17" t="s">
        <v>330</v>
      </c>
      <c r="L43" s="17" t="s">
        <v>161</v>
      </c>
      <c r="M43" s="17" t="s">
        <v>379</v>
      </c>
      <c r="N43" s="17" t="s">
        <v>55</v>
      </c>
      <c r="O43" s="17" t="s">
        <v>332</v>
      </c>
      <c r="P43" s="17" t="s">
        <v>44</v>
      </c>
      <c r="Q43" s="17" t="s">
        <v>161</v>
      </c>
      <c r="R43" s="17" t="s">
        <v>64</v>
      </c>
      <c r="S43" s="17" t="s">
        <v>161</v>
      </c>
      <c r="T43" s="17" t="s">
        <v>333</v>
      </c>
      <c r="U43" s="17" t="s">
        <v>241</v>
      </c>
    </row>
    <row r="44" spans="1:21" ht="15.75" customHeight="1">
      <c r="A44" s="7" t="s">
        <v>59</v>
      </c>
      <c r="B44" s="7" t="s">
        <v>305</v>
      </c>
      <c r="C44" s="7" t="s">
        <v>370</v>
      </c>
      <c r="D44" s="7" t="s">
        <v>371</v>
      </c>
      <c r="E44" s="7" t="s">
        <v>144</v>
      </c>
      <c r="F44" s="7" t="s">
        <v>147</v>
      </c>
      <c r="G44" s="7" t="s">
        <v>380</v>
      </c>
      <c r="H44" s="7" t="s">
        <v>381</v>
      </c>
      <c r="I44" s="7" t="s">
        <v>382</v>
      </c>
      <c r="J44" s="7" t="s">
        <v>53</v>
      </c>
      <c r="K44" s="7" t="s">
        <v>330</v>
      </c>
      <c r="L44" s="7" t="s">
        <v>161</v>
      </c>
      <c r="M44" s="7" t="s">
        <v>383</v>
      </c>
      <c r="N44" s="7" t="s">
        <v>55</v>
      </c>
      <c r="O44" s="7" t="s">
        <v>332</v>
      </c>
      <c r="P44" s="7" t="s">
        <v>44</v>
      </c>
      <c r="Q44" s="7" t="s">
        <v>161</v>
      </c>
      <c r="R44" s="7" t="s">
        <v>64</v>
      </c>
      <c r="S44" s="7" t="s">
        <v>161</v>
      </c>
      <c r="T44" s="7" t="s">
        <v>333</v>
      </c>
      <c r="U44" s="7" t="s">
        <v>241</v>
      </c>
    </row>
    <row r="45" spans="1:21" ht="15.75" customHeight="1">
      <c r="A45" s="17" t="s">
        <v>59</v>
      </c>
      <c r="B45" s="17" t="s">
        <v>305</v>
      </c>
      <c r="C45" s="17" t="s">
        <v>370</v>
      </c>
      <c r="D45" s="17" t="s">
        <v>371</v>
      </c>
      <c r="E45" s="17" t="s">
        <v>162</v>
      </c>
      <c r="F45" s="17" t="s">
        <v>163</v>
      </c>
      <c r="G45" s="17" t="s">
        <v>160</v>
      </c>
      <c r="H45" s="17" t="s">
        <v>160</v>
      </c>
      <c r="I45" s="17" t="s">
        <v>160</v>
      </c>
      <c r="J45" s="17" t="s">
        <v>160</v>
      </c>
      <c r="K45" s="17" t="s">
        <v>160</v>
      </c>
      <c r="L45" s="17" t="s">
        <v>167</v>
      </c>
      <c r="M45" s="17" t="s">
        <v>384</v>
      </c>
      <c r="N45" s="17" t="s">
        <v>160</v>
      </c>
      <c r="O45" s="17" t="s">
        <v>160</v>
      </c>
      <c r="P45" s="17" t="s">
        <v>160</v>
      </c>
      <c r="Q45" s="17" t="s">
        <v>160</v>
      </c>
      <c r="R45" s="17" t="s">
        <v>160</v>
      </c>
      <c r="S45" s="17" t="s">
        <v>160</v>
      </c>
      <c r="T45" s="17" t="s">
        <v>160</v>
      </c>
      <c r="U45" s="17" t="s">
        <v>160</v>
      </c>
    </row>
    <row r="46" spans="1:21" ht="15.75" customHeight="1">
      <c r="A46" s="7" t="s">
        <v>59</v>
      </c>
      <c r="B46" s="7" t="s">
        <v>305</v>
      </c>
      <c r="C46" s="7" t="s">
        <v>370</v>
      </c>
      <c r="D46" s="7" t="s">
        <v>371</v>
      </c>
      <c r="E46" s="7" t="s">
        <v>169</v>
      </c>
      <c r="F46" s="7" t="s">
        <v>170</v>
      </c>
      <c r="G46" s="7" t="s">
        <v>385</v>
      </c>
      <c r="H46" s="7" t="s">
        <v>386</v>
      </c>
      <c r="I46" s="7" t="s">
        <v>387</v>
      </c>
      <c r="J46" s="7" t="s">
        <v>53</v>
      </c>
      <c r="K46" s="7" t="s">
        <v>330</v>
      </c>
      <c r="L46" s="7" t="s">
        <v>161</v>
      </c>
      <c r="M46" s="7" t="s">
        <v>388</v>
      </c>
      <c r="N46" s="7" t="s">
        <v>55</v>
      </c>
      <c r="O46" s="7" t="s">
        <v>332</v>
      </c>
      <c r="P46" s="7" t="s">
        <v>44</v>
      </c>
      <c r="Q46" s="7" t="s">
        <v>161</v>
      </c>
      <c r="R46" s="7" t="s">
        <v>64</v>
      </c>
      <c r="S46" s="7" t="s">
        <v>161</v>
      </c>
      <c r="T46" s="7" t="s">
        <v>333</v>
      </c>
      <c r="U46" s="7" t="s">
        <v>241</v>
      </c>
    </row>
    <row r="47" spans="1:21" ht="15.75" customHeight="1">
      <c r="A47" s="17" t="s">
        <v>59</v>
      </c>
      <c r="B47" s="17" t="s">
        <v>305</v>
      </c>
      <c r="C47" s="17" t="s">
        <v>389</v>
      </c>
      <c r="D47" s="17" t="s">
        <v>390</v>
      </c>
      <c r="E47" s="17" t="s">
        <v>69</v>
      </c>
      <c r="F47" s="17" t="s">
        <v>70</v>
      </c>
      <c r="G47" s="17" t="s">
        <v>391</v>
      </c>
      <c r="H47" s="17" t="s">
        <v>392</v>
      </c>
      <c r="I47" s="17" t="s">
        <v>393</v>
      </c>
      <c r="J47" s="17" t="s">
        <v>82</v>
      </c>
      <c r="K47" s="17" t="s">
        <v>84</v>
      </c>
      <c r="L47" s="17" t="s">
        <v>86</v>
      </c>
      <c r="M47" s="17" t="s">
        <v>394</v>
      </c>
      <c r="N47" s="17" t="s">
        <v>90</v>
      </c>
      <c r="O47" s="17" t="s">
        <v>92</v>
      </c>
      <c r="P47" s="17" t="s">
        <v>94</v>
      </c>
      <c r="Q47" s="17" t="s">
        <v>86</v>
      </c>
      <c r="R47" s="17" t="s">
        <v>96</v>
      </c>
      <c r="S47" s="17" t="s">
        <v>86</v>
      </c>
      <c r="T47" s="17" t="s">
        <v>93</v>
      </c>
      <c r="U47" s="17" t="s">
        <v>241</v>
      </c>
    </row>
    <row r="48" spans="1:21" ht="15.75" customHeight="1">
      <c r="A48" s="7" t="s">
        <v>59</v>
      </c>
      <c r="B48" s="7" t="s">
        <v>305</v>
      </c>
      <c r="C48" s="7" t="s">
        <v>389</v>
      </c>
      <c r="D48" s="7" t="s">
        <v>390</v>
      </c>
      <c r="E48" s="7" t="s">
        <v>112</v>
      </c>
      <c r="F48" s="7" t="s">
        <v>115</v>
      </c>
      <c r="G48" s="7" t="s">
        <v>160</v>
      </c>
      <c r="H48" s="7" t="s">
        <v>160</v>
      </c>
      <c r="I48" s="7" t="s">
        <v>160</v>
      </c>
      <c r="J48" s="7" t="s">
        <v>160</v>
      </c>
      <c r="K48" s="7" t="s">
        <v>160</v>
      </c>
      <c r="L48" s="7" t="s">
        <v>167</v>
      </c>
      <c r="M48" s="7" t="s">
        <v>395</v>
      </c>
      <c r="N48" s="7" t="s">
        <v>160</v>
      </c>
      <c r="O48" s="7" t="s">
        <v>160</v>
      </c>
      <c r="P48" s="7" t="s">
        <v>160</v>
      </c>
      <c r="Q48" s="7" t="s">
        <v>160</v>
      </c>
      <c r="R48" s="7" t="s">
        <v>160</v>
      </c>
      <c r="S48" s="7" t="s">
        <v>160</v>
      </c>
      <c r="T48" s="7" t="s">
        <v>160</v>
      </c>
      <c r="U48" s="7" t="s">
        <v>160</v>
      </c>
    </row>
    <row r="49" spans="1:21" ht="15.75" customHeight="1">
      <c r="A49" s="17" t="s">
        <v>59</v>
      </c>
      <c r="B49" s="17" t="s">
        <v>305</v>
      </c>
      <c r="C49" s="17" t="s">
        <v>389</v>
      </c>
      <c r="D49" s="17" t="s">
        <v>390</v>
      </c>
      <c r="E49" s="17" t="s">
        <v>144</v>
      </c>
      <c r="F49" s="17" t="s">
        <v>147</v>
      </c>
      <c r="G49" s="17" t="s">
        <v>160</v>
      </c>
      <c r="H49" s="17" t="s">
        <v>160</v>
      </c>
      <c r="I49" s="17" t="s">
        <v>160</v>
      </c>
      <c r="J49" s="17" t="s">
        <v>160</v>
      </c>
      <c r="K49" s="17" t="s">
        <v>160</v>
      </c>
      <c r="L49" s="17" t="s">
        <v>167</v>
      </c>
      <c r="M49" s="17" t="s">
        <v>396</v>
      </c>
      <c r="N49" s="17" t="s">
        <v>160</v>
      </c>
      <c r="O49" s="17" t="s">
        <v>160</v>
      </c>
      <c r="P49" s="17" t="s">
        <v>160</v>
      </c>
      <c r="Q49" s="17" t="s">
        <v>160</v>
      </c>
      <c r="R49" s="17" t="s">
        <v>160</v>
      </c>
      <c r="S49" s="17" t="s">
        <v>160</v>
      </c>
      <c r="T49" s="17" t="s">
        <v>160</v>
      </c>
      <c r="U49" s="17" t="s">
        <v>160</v>
      </c>
    </row>
    <row r="50" spans="1:21" ht="15.75" customHeight="1">
      <c r="A50" s="7" t="s">
        <v>59</v>
      </c>
      <c r="B50" s="7" t="s">
        <v>305</v>
      </c>
      <c r="C50" s="7" t="s">
        <v>389</v>
      </c>
      <c r="D50" s="7" t="s">
        <v>390</v>
      </c>
      <c r="E50" s="7" t="s">
        <v>162</v>
      </c>
      <c r="F50" s="7" t="s">
        <v>163</v>
      </c>
      <c r="G50" s="7" t="s">
        <v>397</v>
      </c>
      <c r="H50" s="7" t="s">
        <v>398</v>
      </c>
      <c r="I50" s="7" t="s">
        <v>399</v>
      </c>
      <c r="J50" s="7" t="s">
        <v>129</v>
      </c>
      <c r="K50" s="7" t="s">
        <v>400</v>
      </c>
      <c r="L50" s="7" t="s">
        <v>86</v>
      </c>
      <c r="M50" s="7" t="s">
        <v>401</v>
      </c>
      <c r="N50" s="7" t="s">
        <v>90</v>
      </c>
      <c r="O50" s="7" t="s">
        <v>184</v>
      </c>
      <c r="P50" s="7" t="s">
        <v>94</v>
      </c>
      <c r="Q50" s="7" t="s">
        <v>86</v>
      </c>
      <c r="R50" s="7" t="s">
        <v>134</v>
      </c>
      <c r="S50" s="7" t="s">
        <v>86</v>
      </c>
      <c r="T50" s="7" t="s">
        <v>128</v>
      </c>
      <c r="U50" s="7" t="s">
        <v>241</v>
      </c>
    </row>
    <row r="51" spans="1:21" ht="15.75" customHeight="1">
      <c r="A51" s="17" t="s">
        <v>59</v>
      </c>
      <c r="B51" s="17" t="s">
        <v>305</v>
      </c>
      <c r="C51" s="17" t="s">
        <v>389</v>
      </c>
      <c r="D51" s="17" t="s">
        <v>390</v>
      </c>
      <c r="E51" s="17" t="s">
        <v>169</v>
      </c>
      <c r="F51" s="17" t="s">
        <v>170</v>
      </c>
      <c r="G51" s="17" t="s">
        <v>402</v>
      </c>
      <c r="H51" s="17" t="s">
        <v>403</v>
      </c>
      <c r="I51" s="17" t="s">
        <v>404</v>
      </c>
      <c r="J51" s="17" t="s">
        <v>82</v>
      </c>
      <c r="K51" s="17" t="s">
        <v>84</v>
      </c>
      <c r="L51" s="17" t="s">
        <v>161</v>
      </c>
      <c r="M51" s="17" t="s">
        <v>405</v>
      </c>
      <c r="N51" s="17" t="s">
        <v>41</v>
      </c>
      <c r="O51" s="17" t="s">
        <v>265</v>
      </c>
      <c r="P51" s="17" t="s">
        <v>44</v>
      </c>
      <c r="Q51" s="17" t="s">
        <v>161</v>
      </c>
      <c r="R51" s="17" t="s">
        <v>96</v>
      </c>
      <c r="S51" s="17" t="s">
        <v>161</v>
      </c>
      <c r="T51" s="17" t="s">
        <v>93</v>
      </c>
      <c r="U51" s="17" t="s">
        <v>236</v>
      </c>
    </row>
    <row r="52" spans="1:21" ht="15.75" customHeight="1">
      <c r="A52" s="7" t="s">
        <v>59</v>
      </c>
      <c r="B52" s="7" t="s">
        <v>406</v>
      </c>
      <c r="C52" s="7" t="s">
        <v>63</v>
      </c>
      <c r="D52" s="7" t="s">
        <v>66</v>
      </c>
      <c r="E52" s="7" t="s">
        <v>407</v>
      </c>
      <c r="F52" s="7" t="s">
        <v>408</v>
      </c>
      <c r="G52" s="7" t="s">
        <v>409</v>
      </c>
      <c r="H52" s="7" t="s">
        <v>410</v>
      </c>
      <c r="I52" s="7" t="s">
        <v>411</v>
      </c>
      <c r="J52" s="7" t="s">
        <v>53</v>
      </c>
      <c r="K52" s="7" t="s">
        <v>330</v>
      </c>
      <c r="L52" s="7" t="s">
        <v>86</v>
      </c>
      <c r="M52" s="7" t="s">
        <v>412</v>
      </c>
      <c r="N52" s="7" t="s">
        <v>55</v>
      </c>
      <c r="O52" s="7" t="s">
        <v>332</v>
      </c>
      <c r="P52" s="7" t="s">
        <v>77</v>
      </c>
      <c r="Q52" s="7" t="s">
        <v>86</v>
      </c>
      <c r="R52" s="7" t="s">
        <v>64</v>
      </c>
      <c r="S52" s="7" t="s">
        <v>86</v>
      </c>
      <c r="T52" s="7" t="s">
        <v>333</v>
      </c>
      <c r="U52" s="7" t="s">
        <v>101</v>
      </c>
    </row>
    <row r="53" spans="1:21" ht="15.75" customHeight="1">
      <c r="A53" s="17" t="s">
        <v>59</v>
      </c>
      <c r="B53" s="17" t="s">
        <v>406</v>
      </c>
      <c r="C53" s="17" t="s">
        <v>63</v>
      </c>
      <c r="D53" s="17" t="s">
        <v>66</v>
      </c>
      <c r="E53" s="17" t="s">
        <v>413</v>
      </c>
      <c r="F53" s="17" t="s">
        <v>414</v>
      </c>
      <c r="G53" s="17" t="s">
        <v>160</v>
      </c>
      <c r="H53" s="17" t="s">
        <v>160</v>
      </c>
      <c r="I53" s="17" t="s">
        <v>160</v>
      </c>
      <c r="J53" s="17" t="s">
        <v>160</v>
      </c>
      <c r="K53" s="17" t="s">
        <v>160</v>
      </c>
      <c r="L53" s="17" t="s">
        <v>167</v>
      </c>
      <c r="M53" s="17" t="s">
        <v>415</v>
      </c>
      <c r="N53" s="17" t="s">
        <v>160</v>
      </c>
      <c r="O53" s="17" t="s">
        <v>160</v>
      </c>
      <c r="P53" s="17" t="s">
        <v>160</v>
      </c>
      <c r="Q53" s="17" t="s">
        <v>160</v>
      </c>
      <c r="R53" s="17" t="s">
        <v>160</v>
      </c>
      <c r="S53" s="17" t="s">
        <v>160</v>
      </c>
      <c r="T53" s="17" t="s">
        <v>160</v>
      </c>
      <c r="U53" s="17" t="s">
        <v>160</v>
      </c>
    </row>
    <row r="54" spans="1:21" ht="15.75" customHeight="1">
      <c r="A54" s="7" t="s">
        <v>59</v>
      </c>
      <c r="B54" s="7" t="s">
        <v>406</v>
      </c>
      <c r="C54" s="7" t="s">
        <v>63</v>
      </c>
      <c r="D54" s="7" t="s">
        <v>66</v>
      </c>
      <c r="E54" s="7" t="s">
        <v>416</v>
      </c>
      <c r="F54" s="7" t="s">
        <v>417</v>
      </c>
      <c r="G54" s="7" t="s">
        <v>418</v>
      </c>
      <c r="H54" s="7" t="s">
        <v>419</v>
      </c>
      <c r="I54" s="7" t="s">
        <v>420</v>
      </c>
      <c r="J54" s="7" t="s">
        <v>68</v>
      </c>
      <c r="K54" s="7" t="s">
        <v>182</v>
      </c>
      <c r="L54" s="7" t="s">
        <v>86</v>
      </c>
      <c r="M54" s="7" t="s">
        <v>421</v>
      </c>
      <c r="N54" s="7" t="s">
        <v>90</v>
      </c>
      <c r="O54" s="7" t="s">
        <v>184</v>
      </c>
      <c r="P54" s="7" t="s">
        <v>94</v>
      </c>
      <c r="Q54" s="7" t="s">
        <v>86</v>
      </c>
      <c r="R54" s="7" t="s">
        <v>78</v>
      </c>
      <c r="S54" s="7" t="s">
        <v>86</v>
      </c>
      <c r="T54" s="7" t="s">
        <v>65</v>
      </c>
      <c r="U54" s="7" t="s">
        <v>101</v>
      </c>
    </row>
    <row r="55" spans="1:21" ht="15.75" customHeight="1">
      <c r="A55" s="17" t="s">
        <v>59</v>
      </c>
      <c r="B55" s="17" t="s">
        <v>406</v>
      </c>
      <c r="C55" s="17" t="s">
        <v>63</v>
      </c>
      <c r="D55" s="17" t="s">
        <v>66</v>
      </c>
      <c r="E55" s="17" t="s">
        <v>422</v>
      </c>
      <c r="F55" s="17" t="s">
        <v>423</v>
      </c>
      <c r="G55" s="17" t="s">
        <v>424</v>
      </c>
      <c r="H55" s="17" t="s">
        <v>425</v>
      </c>
      <c r="I55" s="17" t="s">
        <v>426</v>
      </c>
      <c r="J55" s="17" t="s">
        <v>83</v>
      </c>
      <c r="K55" s="17" t="s">
        <v>287</v>
      </c>
      <c r="L55" s="17" t="s">
        <v>86</v>
      </c>
      <c r="M55" s="17" t="s">
        <v>427</v>
      </c>
      <c r="N55" s="17" t="s">
        <v>90</v>
      </c>
      <c r="O55" s="17" t="s">
        <v>92</v>
      </c>
      <c r="P55" s="17" t="s">
        <v>94</v>
      </c>
      <c r="Q55" s="17" t="s">
        <v>86</v>
      </c>
      <c r="R55" s="17" t="s">
        <v>91</v>
      </c>
      <c r="S55" s="17" t="s">
        <v>86</v>
      </c>
      <c r="T55" s="17" t="s">
        <v>80</v>
      </c>
      <c r="U55" s="17" t="s">
        <v>101</v>
      </c>
    </row>
    <row r="56" spans="1:21" ht="15.75" customHeight="1">
      <c r="A56" s="7" t="s">
        <v>59</v>
      </c>
      <c r="B56" s="7" t="s">
        <v>406</v>
      </c>
      <c r="C56" s="7" t="s">
        <v>63</v>
      </c>
      <c r="D56" s="7" t="s">
        <v>66</v>
      </c>
      <c r="E56" s="7" t="s">
        <v>428</v>
      </c>
      <c r="F56" s="7" t="s">
        <v>429</v>
      </c>
      <c r="G56" s="7" t="s">
        <v>160</v>
      </c>
      <c r="H56" s="7" t="s">
        <v>160</v>
      </c>
      <c r="I56" s="7" t="s">
        <v>160</v>
      </c>
      <c r="J56" s="7" t="s">
        <v>160</v>
      </c>
      <c r="K56" s="7" t="s">
        <v>160</v>
      </c>
      <c r="L56" s="7" t="s">
        <v>167</v>
      </c>
      <c r="M56" s="7" t="s">
        <v>430</v>
      </c>
      <c r="N56" s="7" t="s">
        <v>160</v>
      </c>
      <c r="O56" s="7" t="s">
        <v>160</v>
      </c>
      <c r="P56" s="7" t="s">
        <v>160</v>
      </c>
      <c r="Q56" s="7" t="s">
        <v>160</v>
      </c>
      <c r="R56" s="7" t="s">
        <v>160</v>
      </c>
      <c r="S56" s="7" t="s">
        <v>160</v>
      </c>
      <c r="T56" s="7" t="s">
        <v>160</v>
      </c>
      <c r="U56" s="7" t="s">
        <v>160</v>
      </c>
    </row>
    <row r="57" spans="1:21" ht="15.75" customHeight="1">
      <c r="A57" s="17" t="s">
        <v>59</v>
      </c>
      <c r="B57" s="17" t="s">
        <v>406</v>
      </c>
      <c r="C57" s="17" t="s">
        <v>176</v>
      </c>
      <c r="D57" s="17" t="s">
        <v>177</v>
      </c>
      <c r="E57" s="17" t="s">
        <v>407</v>
      </c>
      <c r="F57" s="17" t="s">
        <v>408</v>
      </c>
      <c r="G57" s="17" t="s">
        <v>160</v>
      </c>
      <c r="H57" s="17" t="s">
        <v>160</v>
      </c>
      <c r="I57" s="17" t="s">
        <v>160</v>
      </c>
      <c r="J57" s="17" t="s">
        <v>160</v>
      </c>
      <c r="K57" s="17" t="s">
        <v>160</v>
      </c>
      <c r="L57" s="17" t="s">
        <v>167</v>
      </c>
      <c r="M57" s="17" t="s">
        <v>431</v>
      </c>
      <c r="N57" s="17" t="s">
        <v>160</v>
      </c>
      <c r="O57" s="17" t="s">
        <v>160</v>
      </c>
      <c r="P57" s="17" t="s">
        <v>160</v>
      </c>
      <c r="Q57" s="17" t="s">
        <v>160</v>
      </c>
      <c r="R57" s="17" t="s">
        <v>160</v>
      </c>
      <c r="S57" s="17" t="s">
        <v>160</v>
      </c>
      <c r="T57" s="17" t="s">
        <v>160</v>
      </c>
      <c r="U57" s="17" t="s">
        <v>160</v>
      </c>
    </row>
    <row r="58" spans="1:21" ht="15.75" customHeight="1">
      <c r="A58" s="7" t="s">
        <v>59</v>
      </c>
      <c r="B58" s="7" t="s">
        <v>406</v>
      </c>
      <c r="C58" s="7" t="s">
        <v>176</v>
      </c>
      <c r="D58" s="7" t="s">
        <v>177</v>
      </c>
      <c r="E58" s="7" t="s">
        <v>413</v>
      </c>
      <c r="F58" s="7" t="s">
        <v>414</v>
      </c>
      <c r="G58" s="7" t="s">
        <v>160</v>
      </c>
      <c r="H58" s="7" t="s">
        <v>160</v>
      </c>
      <c r="I58" s="7" t="s">
        <v>160</v>
      </c>
      <c r="J58" s="7" t="s">
        <v>160</v>
      </c>
      <c r="K58" s="7" t="s">
        <v>160</v>
      </c>
      <c r="L58" s="7" t="s">
        <v>173</v>
      </c>
      <c r="M58" s="7" t="s">
        <v>432</v>
      </c>
      <c r="N58" s="7" t="s">
        <v>160</v>
      </c>
      <c r="O58" s="7" t="s">
        <v>160</v>
      </c>
      <c r="P58" s="7" t="s">
        <v>160</v>
      </c>
      <c r="Q58" s="7" t="s">
        <v>160</v>
      </c>
      <c r="R58" s="7" t="s">
        <v>160</v>
      </c>
      <c r="S58" s="7" t="s">
        <v>160</v>
      </c>
      <c r="T58" s="7" t="s">
        <v>160</v>
      </c>
      <c r="U58" s="7" t="s">
        <v>160</v>
      </c>
    </row>
    <row r="59" spans="1:21" ht="15.75" customHeight="1">
      <c r="A59" s="17" t="s">
        <v>59</v>
      </c>
      <c r="B59" s="17" t="s">
        <v>406</v>
      </c>
      <c r="C59" s="17" t="s">
        <v>176</v>
      </c>
      <c r="D59" s="17" t="s">
        <v>177</v>
      </c>
      <c r="E59" s="17" t="s">
        <v>416</v>
      </c>
      <c r="F59" s="17" t="s">
        <v>417</v>
      </c>
      <c r="G59" s="17" t="s">
        <v>433</v>
      </c>
      <c r="H59" s="17" t="s">
        <v>434</v>
      </c>
      <c r="I59" s="17" t="s">
        <v>435</v>
      </c>
      <c r="J59" s="17" t="s">
        <v>68</v>
      </c>
      <c r="K59" s="17" t="s">
        <v>182</v>
      </c>
      <c r="L59" s="17" t="s">
        <v>161</v>
      </c>
      <c r="M59" s="17" t="s">
        <v>436</v>
      </c>
      <c r="N59" s="17" t="s">
        <v>139</v>
      </c>
      <c r="O59" s="17" t="s">
        <v>184</v>
      </c>
      <c r="P59" s="17" t="s">
        <v>77</v>
      </c>
      <c r="Q59" s="17" t="s">
        <v>161</v>
      </c>
      <c r="R59" s="17" t="s">
        <v>78</v>
      </c>
      <c r="S59" s="17" t="s">
        <v>161</v>
      </c>
      <c r="T59" s="17" t="s">
        <v>65</v>
      </c>
      <c r="U59" s="17" t="s">
        <v>236</v>
      </c>
    </row>
    <row r="60" spans="1:21" ht="15.75" customHeight="1">
      <c r="A60" s="7" t="s">
        <v>59</v>
      </c>
      <c r="B60" s="7" t="s">
        <v>406</v>
      </c>
      <c r="C60" s="7" t="s">
        <v>176</v>
      </c>
      <c r="D60" s="7" t="s">
        <v>177</v>
      </c>
      <c r="E60" s="7" t="s">
        <v>422</v>
      </c>
      <c r="F60" s="7" t="s">
        <v>423</v>
      </c>
      <c r="G60" s="7" t="s">
        <v>437</v>
      </c>
      <c r="H60" s="7" t="s">
        <v>438</v>
      </c>
      <c r="I60" s="7" t="s">
        <v>439</v>
      </c>
      <c r="J60" s="7" t="s">
        <v>68</v>
      </c>
      <c r="K60" s="7" t="s">
        <v>182</v>
      </c>
      <c r="L60" s="7" t="s">
        <v>86</v>
      </c>
      <c r="M60" s="7" t="s">
        <v>440</v>
      </c>
      <c r="N60" s="7" t="s">
        <v>90</v>
      </c>
      <c r="O60" s="7" t="s">
        <v>184</v>
      </c>
      <c r="P60" s="7" t="s">
        <v>94</v>
      </c>
      <c r="Q60" s="7" t="s">
        <v>86</v>
      </c>
      <c r="R60" s="7" t="s">
        <v>78</v>
      </c>
      <c r="S60" s="7" t="s">
        <v>86</v>
      </c>
      <c r="T60" s="7" t="s">
        <v>65</v>
      </c>
      <c r="U60" s="7" t="s">
        <v>101</v>
      </c>
    </row>
    <row r="61" spans="1:21" ht="15.75" customHeight="1">
      <c r="A61" s="17" t="s">
        <v>59</v>
      </c>
      <c r="B61" s="17" t="s">
        <v>406</v>
      </c>
      <c r="C61" s="17" t="s">
        <v>176</v>
      </c>
      <c r="D61" s="17" t="s">
        <v>177</v>
      </c>
      <c r="E61" s="17" t="s">
        <v>428</v>
      </c>
      <c r="F61" s="17" t="s">
        <v>429</v>
      </c>
      <c r="G61" s="17" t="s">
        <v>160</v>
      </c>
      <c r="H61" s="17" t="s">
        <v>160</v>
      </c>
      <c r="I61" s="17" t="s">
        <v>160</v>
      </c>
      <c r="J61" s="17" t="s">
        <v>160</v>
      </c>
      <c r="K61" s="17" t="s">
        <v>160</v>
      </c>
      <c r="L61" s="17" t="s">
        <v>167</v>
      </c>
      <c r="M61" s="17" t="s">
        <v>441</v>
      </c>
      <c r="N61" s="17" t="s">
        <v>160</v>
      </c>
      <c r="O61" s="17" t="s">
        <v>160</v>
      </c>
      <c r="P61" s="17" t="s">
        <v>160</v>
      </c>
      <c r="Q61" s="17" t="s">
        <v>160</v>
      </c>
      <c r="R61" s="17" t="s">
        <v>160</v>
      </c>
      <c r="S61" s="17" t="s">
        <v>160</v>
      </c>
      <c r="T61" s="17" t="s">
        <v>160</v>
      </c>
      <c r="U61" s="17" t="s">
        <v>160</v>
      </c>
    </row>
    <row r="62" spans="1:21" ht="15.75" customHeight="1">
      <c r="A62" s="7" t="s">
        <v>59</v>
      </c>
      <c r="B62" s="7" t="s">
        <v>406</v>
      </c>
      <c r="C62" s="7" t="s">
        <v>213</v>
      </c>
      <c r="D62" s="7" t="s">
        <v>214</v>
      </c>
      <c r="E62" s="7" t="s">
        <v>407</v>
      </c>
      <c r="F62" s="7" t="s">
        <v>408</v>
      </c>
      <c r="G62" s="7" t="s">
        <v>160</v>
      </c>
      <c r="H62" s="7" t="s">
        <v>160</v>
      </c>
      <c r="I62" s="7" t="s">
        <v>160</v>
      </c>
      <c r="J62" s="7" t="s">
        <v>160</v>
      </c>
      <c r="K62" s="7" t="s">
        <v>160</v>
      </c>
      <c r="L62" s="7" t="s">
        <v>173</v>
      </c>
      <c r="M62" s="7" t="s">
        <v>442</v>
      </c>
      <c r="N62" s="7" t="s">
        <v>160</v>
      </c>
      <c r="O62" s="7" t="s">
        <v>160</v>
      </c>
      <c r="P62" s="7" t="s">
        <v>160</v>
      </c>
      <c r="Q62" s="7" t="s">
        <v>160</v>
      </c>
      <c r="R62" s="7" t="s">
        <v>160</v>
      </c>
      <c r="S62" s="7" t="s">
        <v>160</v>
      </c>
      <c r="T62" s="7" t="s">
        <v>160</v>
      </c>
      <c r="U62" s="7" t="s">
        <v>160</v>
      </c>
    </row>
    <row r="63" spans="1:21" ht="15.75" customHeight="1">
      <c r="A63" s="17" t="s">
        <v>59</v>
      </c>
      <c r="B63" s="17" t="s">
        <v>406</v>
      </c>
      <c r="C63" s="17" t="s">
        <v>213</v>
      </c>
      <c r="D63" s="17" t="s">
        <v>214</v>
      </c>
      <c r="E63" s="17" t="s">
        <v>413</v>
      </c>
      <c r="F63" s="17" t="s">
        <v>414</v>
      </c>
      <c r="G63" s="17" t="s">
        <v>160</v>
      </c>
      <c r="H63" s="17" t="s">
        <v>160</v>
      </c>
      <c r="I63" s="17" t="s">
        <v>160</v>
      </c>
      <c r="J63" s="17" t="s">
        <v>160</v>
      </c>
      <c r="K63" s="17" t="s">
        <v>160</v>
      </c>
      <c r="L63" s="17" t="s">
        <v>167</v>
      </c>
      <c r="M63" s="17" t="s">
        <v>443</v>
      </c>
      <c r="N63" s="17" t="s">
        <v>160</v>
      </c>
      <c r="O63" s="17" t="s">
        <v>160</v>
      </c>
      <c r="P63" s="17" t="s">
        <v>160</v>
      </c>
      <c r="Q63" s="17" t="s">
        <v>160</v>
      </c>
      <c r="R63" s="17" t="s">
        <v>160</v>
      </c>
      <c r="S63" s="17" t="s">
        <v>160</v>
      </c>
      <c r="T63" s="17" t="s">
        <v>160</v>
      </c>
      <c r="U63" s="17" t="s">
        <v>160</v>
      </c>
    </row>
    <row r="64" spans="1:21" ht="15.75" customHeight="1">
      <c r="A64" s="7" t="s">
        <v>59</v>
      </c>
      <c r="B64" s="7" t="s">
        <v>406</v>
      </c>
      <c r="C64" s="7" t="s">
        <v>213</v>
      </c>
      <c r="D64" s="7" t="s">
        <v>214</v>
      </c>
      <c r="E64" s="7" t="s">
        <v>416</v>
      </c>
      <c r="F64" s="7" t="s">
        <v>417</v>
      </c>
      <c r="G64" s="7" t="s">
        <v>160</v>
      </c>
      <c r="H64" s="7" t="s">
        <v>160</v>
      </c>
      <c r="I64" s="7" t="s">
        <v>160</v>
      </c>
      <c r="J64" s="7" t="s">
        <v>160</v>
      </c>
      <c r="K64" s="7" t="s">
        <v>160</v>
      </c>
      <c r="L64" s="7" t="s">
        <v>167</v>
      </c>
      <c r="M64" s="7" t="s">
        <v>444</v>
      </c>
      <c r="N64" s="7" t="s">
        <v>160</v>
      </c>
      <c r="O64" s="7" t="s">
        <v>160</v>
      </c>
      <c r="P64" s="7" t="s">
        <v>160</v>
      </c>
      <c r="Q64" s="7" t="s">
        <v>160</v>
      </c>
      <c r="R64" s="7" t="s">
        <v>160</v>
      </c>
      <c r="S64" s="7" t="s">
        <v>160</v>
      </c>
      <c r="T64" s="7" t="s">
        <v>160</v>
      </c>
      <c r="U64" s="7" t="s">
        <v>160</v>
      </c>
    </row>
    <row r="65" spans="1:21" ht="15.75" customHeight="1">
      <c r="A65" s="17" t="s">
        <v>59</v>
      </c>
      <c r="B65" s="17" t="s">
        <v>406</v>
      </c>
      <c r="C65" s="17" t="s">
        <v>213</v>
      </c>
      <c r="D65" s="17" t="s">
        <v>214</v>
      </c>
      <c r="E65" s="17" t="s">
        <v>422</v>
      </c>
      <c r="F65" s="17" t="s">
        <v>423</v>
      </c>
      <c r="G65" s="17" t="s">
        <v>445</v>
      </c>
      <c r="H65" s="17" t="s">
        <v>446</v>
      </c>
      <c r="I65" s="17" t="s">
        <v>447</v>
      </c>
      <c r="J65" s="17" t="s">
        <v>118</v>
      </c>
      <c r="K65" s="17" t="s">
        <v>257</v>
      </c>
      <c r="L65" s="17" t="s">
        <v>86</v>
      </c>
      <c r="M65" s="17" t="s">
        <v>448</v>
      </c>
      <c r="N65" s="17" t="s">
        <v>90</v>
      </c>
      <c r="O65" s="17" t="s">
        <v>184</v>
      </c>
      <c r="P65" s="17" t="s">
        <v>94</v>
      </c>
      <c r="Q65" s="17" t="s">
        <v>86</v>
      </c>
      <c r="R65" s="17" t="s">
        <v>125</v>
      </c>
      <c r="S65" s="17" t="s">
        <v>86</v>
      </c>
      <c r="T65" s="17" t="s">
        <v>117</v>
      </c>
      <c r="U65" s="17" t="s">
        <v>101</v>
      </c>
    </row>
    <row r="66" spans="1:21" ht="15.75" customHeight="1">
      <c r="A66" s="7" t="s">
        <v>59</v>
      </c>
      <c r="B66" s="7" t="s">
        <v>406</v>
      </c>
      <c r="C66" s="7" t="s">
        <v>213</v>
      </c>
      <c r="D66" s="7" t="s">
        <v>214</v>
      </c>
      <c r="E66" s="7" t="s">
        <v>428</v>
      </c>
      <c r="F66" s="7" t="s">
        <v>429</v>
      </c>
      <c r="G66" s="7" t="s">
        <v>160</v>
      </c>
      <c r="H66" s="7" t="s">
        <v>160</v>
      </c>
      <c r="I66" s="7" t="s">
        <v>160</v>
      </c>
      <c r="J66" s="7" t="s">
        <v>160</v>
      </c>
      <c r="K66" s="7" t="s">
        <v>160</v>
      </c>
      <c r="L66" s="7" t="s">
        <v>167</v>
      </c>
      <c r="M66" s="7" t="s">
        <v>449</v>
      </c>
      <c r="N66" s="7" t="s">
        <v>160</v>
      </c>
      <c r="O66" s="7" t="s">
        <v>160</v>
      </c>
      <c r="P66" s="7" t="s">
        <v>160</v>
      </c>
      <c r="Q66" s="7" t="s">
        <v>160</v>
      </c>
      <c r="R66" s="7" t="s">
        <v>160</v>
      </c>
      <c r="S66" s="7" t="s">
        <v>160</v>
      </c>
      <c r="T66" s="7" t="s">
        <v>160</v>
      </c>
      <c r="U66" s="7" t="s">
        <v>160</v>
      </c>
    </row>
    <row r="67" spans="1:21" ht="15.75" customHeight="1">
      <c r="A67" s="17" t="s">
        <v>59</v>
      </c>
      <c r="B67" s="17" t="s">
        <v>406</v>
      </c>
      <c r="C67" s="17" t="s">
        <v>259</v>
      </c>
      <c r="D67" s="17" t="s">
        <v>260</v>
      </c>
      <c r="E67" s="17" t="s">
        <v>407</v>
      </c>
      <c r="F67" s="17" t="s">
        <v>408</v>
      </c>
      <c r="G67" s="17" t="s">
        <v>450</v>
      </c>
      <c r="H67" s="17" t="s">
        <v>451</v>
      </c>
      <c r="I67" s="17" t="s">
        <v>452</v>
      </c>
      <c r="J67" s="17" t="s">
        <v>53</v>
      </c>
      <c r="K67" s="17" t="s">
        <v>330</v>
      </c>
      <c r="L67" s="17" t="s">
        <v>161</v>
      </c>
      <c r="M67" s="17" t="s">
        <v>453</v>
      </c>
      <c r="N67" s="17" t="s">
        <v>55</v>
      </c>
      <c r="O67" s="17" t="s">
        <v>332</v>
      </c>
      <c r="P67" s="17" t="s">
        <v>44</v>
      </c>
      <c r="Q67" s="17" t="s">
        <v>161</v>
      </c>
      <c r="R67" s="17" t="s">
        <v>64</v>
      </c>
      <c r="S67" s="17" t="s">
        <v>161</v>
      </c>
      <c r="T67" s="17" t="s">
        <v>333</v>
      </c>
      <c r="U67" s="17" t="s">
        <v>101</v>
      </c>
    </row>
    <row r="68" spans="1:21" ht="15.75" customHeight="1">
      <c r="A68" s="7" t="s">
        <v>59</v>
      </c>
      <c r="B68" s="7" t="s">
        <v>406</v>
      </c>
      <c r="C68" s="7" t="s">
        <v>259</v>
      </c>
      <c r="D68" s="7" t="s">
        <v>260</v>
      </c>
      <c r="E68" s="7" t="s">
        <v>413</v>
      </c>
      <c r="F68" s="7" t="s">
        <v>414</v>
      </c>
      <c r="G68" s="7" t="s">
        <v>454</v>
      </c>
      <c r="H68" s="7" t="s">
        <v>455</v>
      </c>
      <c r="I68" s="7" t="s">
        <v>456</v>
      </c>
      <c r="J68" s="7" t="s">
        <v>34</v>
      </c>
      <c r="K68" s="7" t="s">
        <v>127</v>
      </c>
      <c r="L68" s="7" t="s">
        <v>161</v>
      </c>
      <c r="M68" s="7" t="s">
        <v>457</v>
      </c>
      <c r="N68" s="7" t="s">
        <v>41</v>
      </c>
      <c r="O68" s="7" t="s">
        <v>265</v>
      </c>
      <c r="P68" s="7" t="s">
        <v>44</v>
      </c>
      <c r="Q68" s="7" t="s">
        <v>161</v>
      </c>
      <c r="R68" s="7" t="s">
        <v>46</v>
      </c>
      <c r="S68" s="7" t="s">
        <v>161</v>
      </c>
      <c r="T68" s="7" t="s">
        <v>32</v>
      </c>
      <c r="U68" s="7" t="s">
        <v>101</v>
      </c>
    </row>
    <row r="69" spans="1:21" ht="15.75" customHeight="1">
      <c r="A69" s="17" t="s">
        <v>59</v>
      </c>
      <c r="B69" s="17" t="s">
        <v>406</v>
      </c>
      <c r="C69" s="17" t="s">
        <v>259</v>
      </c>
      <c r="D69" s="17" t="s">
        <v>260</v>
      </c>
      <c r="E69" s="17" t="s">
        <v>416</v>
      </c>
      <c r="F69" s="17" t="s">
        <v>417</v>
      </c>
      <c r="G69" s="17" t="s">
        <v>458</v>
      </c>
      <c r="H69" s="17" t="s">
        <v>459</v>
      </c>
      <c r="I69" s="17" t="s">
        <v>460</v>
      </c>
      <c r="J69" s="17" t="s">
        <v>68</v>
      </c>
      <c r="K69" s="17" t="s">
        <v>182</v>
      </c>
      <c r="L69" s="17" t="s">
        <v>86</v>
      </c>
      <c r="M69" s="17" t="s">
        <v>461</v>
      </c>
      <c r="N69" s="17" t="s">
        <v>90</v>
      </c>
      <c r="O69" s="17" t="s">
        <v>184</v>
      </c>
      <c r="P69" s="17" t="s">
        <v>94</v>
      </c>
      <c r="Q69" s="17" t="s">
        <v>86</v>
      </c>
      <c r="R69" s="17" t="s">
        <v>78</v>
      </c>
      <c r="S69" s="17" t="s">
        <v>86</v>
      </c>
      <c r="T69" s="17" t="s">
        <v>65</v>
      </c>
      <c r="U69" s="17" t="s">
        <v>101</v>
      </c>
    </row>
    <row r="70" spans="1:21" ht="15.75" customHeight="1">
      <c r="A70" s="7" t="s">
        <v>59</v>
      </c>
      <c r="B70" s="7" t="s">
        <v>406</v>
      </c>
      <c r="C70" s="7" t="s">
        <v>259</v>
      </c>
      <c r="D70" s="7" t="s">
        <v>260</v>
      </c>
      <c r="E70" s="7" t="s">
        <v>422</v>
      </c>
      <c r="F70" s="7" t="s">
        <v>423</v>
      </c>
      <c r="G70" s="7" t="s">
        <v>462</v>
      </c>
      <c r="H70" s="7" t="s">
        <v>463</v>
      </c>
      <c r="I70" s="7" t="s">
        <v>464</v>
      </c>
      <c r="J70" s="7" t="s">
        <v>83</v>
      </c>
      <c r="K70" s="7" t="s">
        <v>287</v>
      </c>
      <c r="L70" s="7" t="s">
        <v>161</v>
      </c>
      <c r="M70" s="7" t="s">
        <v>465</v>
      </c>
      <c r="N70" s="7" t="s">
        <v>41</v>
      </c>
      <c r="O70" s="7" t="s">
        <v>265</v>
      </c>
      <c r="P70" s="7" t="s">
        <v>44</v>
      </c>
      <c r="Q70" s="7" t="s">
        <v>86</v>
      </c>
      <c r="R70" s="7" t="s">
        <v>91</v>
      </c>
      <c r="S70" s="7" t="s">
        <v>161</v>
      </c>
      <c r="T70" s="7" t="s">
        <v>80</v>
      </c>
      <c r="U70" s="7" t="s">
        <v>101</v>
      </c>
    </row>
    <row r="71" spans="1:21" ht="15.75" customHeight="1">
      <c r="A71" s="17" t="s">
        <v>59</v>
      </c>
      <c r="B71" s="17" t="s">
        <v>406</v>
      </c>
      <c r="C71" s="17" t="s">
        <v>259</v>
      </c>
      <c r="D71" s="17" t="s">
        <v>260</v>
      </c>
      <c r="E71" s="17" t="s">
        <v>428</v>
      </c>
      <c r="F71" s="17" t="s">
        <v>429</v>
      </c>
      <c r="G71" s="17" t="s">
        <v>160</v>
      </c>
      <c r="H71" s="17" t="s">
        <v>160</v>
      </c>
      <c r="I71" s="17" t="s">
        <v>160</v>
      </c>
      <c r="J71" s="17" t="s">
        <v>160</v>
      </c>
      <c r="K71" s="17" t="s">
        <v>160</v>
      </c>
      <c r="L71" s="17" t="s">
        <v>167</v>
      </c>
      <c r="M71" s="17" t="s">
        <v>466</v>
      </c>
      <c r="N71" s="17" t="s">
        <v>160</v>
      </c>
      <c r="O71" s="17" t="s">
        <v>160</v>
      </c>
      <c r="P71" s="17" t="s">
        <v>160</v>
      </c>
      <c r="Q71" s="17" t="s">
        <v>160</v>
      </c>
      <c r="R71" s="17" t="s">
        <v>160</v>
      </c>
      <c r="S71" s="17" t="s">
        <v>160</v>
      </c>
      <c r="T71" s="17" t="s">
        <v>160</v>
      </c>
      <c r="U71" s="17" t="s">
        <v>160</v>
      </c>
    </row>
    <row r="72" spans="1:21" ht="15.75" customHeight="1">
      <c r="A72" s="7" t="s">
        <v>59</v>
      </c>
      <c r="B72" s="7" t="s">
        <v>406</v>
      </c>
      <c r="C72" s="7" t="s">
        <v>282</v>
      </c>
      <c r="D72" s="7" t="s">
        <v>283</v>
      </c>
      <c r="E72" s="7" t="s">
        <v>407</v>
      </c>
      <c r="F72" s="7" t="s">
        <v>408</v>
      </c>
      <c r="G72" s="7" t="s">
        <v>467</v>
      </c>
      <c r="H72" s="7" t="s">
        <v>468</v>
      </c>
      <c r="I72" s="7" t="s">
        <v>469</v>
      </c>
      <c r="J72" s="7" t="s">
        <v>53</v>
      </c>
      <c r="K72" s="7" t="s">
        <v>330</v>
      </c>
      <c r="L72" s="7" t="s">
        <v>86</v>
      </c>
      <c r="M72" s="7" t="s">
        <v>470</v>
      </c>
      <c r="N72" s="7" t="s">
        <v>55</v>
      </c>
      <c r="O72" s="7" t="s">
        <v>332</v>
      </c>
      <c r="P72" s="7" t="s">
        <v>77</v>
      </c>
      <c r="Q72" s="7" t="s">
        <v>86</v>
      </c>
      <c r="R72" s="7" t="s">
        <v>64</v>
      </c>
      <c r="S72" s="7" t="s">
        <v>86</v>
      </c>
      <c r="T72" s="7" t="s">
        <v>333</v>
      </c>
      <c r="U72" s="7" t="s">
        <v>101</v>
      </c>
    </row>
    <row r="73" spans="1:21" ht="15.75" customHeight="1">
      <c r="A73" s="17" t="s">
        <v>59</v>
      </c>
      <c r="B73" s="17" t="s">
        <v>406</v>
      </c>
      <c r="C73" s="17" t="s">
        <v>282</v>
      </c>
      <c r="D73" s="17" t="s">
        <v>283</v>
      </c>
      <c r="E73" s="17" t="s">
        <v>413</v>
      </c>
      <c r="F73" s="17" t="s">
        <v>414</v>
      </c>
      <c r="G73" s="17" t="s">
        <v>471</v>
      </c>
      <c r="H73" s="17" t="s">
        <v>472</v>
      </c>
      <c r="I73" s="17" t="s">
        <v>473</v>
      </c>
      <c r="J73" s="17" t="s">
        <v>83</v>
      </c>
      <c r="K73" s="17" t="s">
        <v>287</v>
      </c>
      <c r="L73" s="17" t="s">
        <v>86</v>
      </c>
      <c r="M73" s="17" t="s">
        <v>474</v>
      </c>
      <c r="N73" s="17" t="s">
        <v>90</v>
      </c>
      <c r="O73" s="17" t="s">
        <v>92</v>
      </c>
      <c r="P73" s="17" t="s">
        <v>94</v>
      </c>
      <c r="Q73" s="17" t="s">
        <v>86</v>
      </c>
      <c r="R73" s="17" t="s">
        <v>91</v>
      </c>
      <c r="S73" s="17" t="s">
        <v>86</v>
      </c>
      <c r="T73" s="17" t="s">
        <v>80</v>
      </c>
      <c r="U73" s="17" t="s">
        <v>101</v>
      </c>
    </row>
    <row r="74" spans="1:21" ht="15.75" customHeight="1">
      <c r="A74" s="7" t="s">
        <v>59</v>
      </c>
      <c r="B74" s="7" t="s">
        <v>406</v>
      </c>
      <c r="C74" s="7" t="s">
        <v>282</v>
      </c>
      <c r="D74" s="7" t="s">
        <v>283</v>
      </c>
      <c r="E74" s="7" t="s">
        <v>416</v>
      </c>
      <c r="F74" s="7" t="s">
        <v>417</v>
      </c>
      <c r="G74" s="7" t="s">
        <v>475</v>
      </c>
      <c r="H74" s="7" t="s">
        <v>476</v>
      </c>
      <c r="I74" s="7" t="s">
        <v>477</v>
      </c>
      <c r="J74" s="7" t="s">
        <v>68</v>
      </c>
      <c r="K74" s="7" t="s">
        <v>182</v>
      </c>
      <c r="L74" s="7" t="s">
        <v>86</v>
      </c>
      <c r="M74" s="7" t="s">
        <v>478</v>
      </c>
      <c r="N74" s="7" t="s">
        <v>90</v>
      </c>
      <c r="O74" s="7" t="s">
        <v>184</v>
      </c>
      <c r="P74" s="7" t="s">
        <v>94</v>
      </c>
      <c r="Q74" s="7" t="s">
        <v>86</v>
      </c>
      <c r="R74" s="7" t="s">
        <v>78</v>
      </c>
      <c r="S74" s="7" t="s">
        <v>86</v>
      </c>
      <c r="T74" s="7" t="s">
        <v>65</v>
      </c>
      <c r="U74" s="7" t="s">
        <v>101</v>
      </c>
    </row>
    <row r="75" spans="1:21" ht="15.75" customHeight="1">
      <c r="A75" s="17" t="s">
        <v>59</v>
      </c>
      <c r="B75" s="17" t="s">
        <v>406</v>
      </c>
      <c r="C75" s="17" t="s">
        <v>282</v>
      </c>
      <c r="D75" s="17" t="s">
        <v>283</v>
      </c>
      <c r="E75" s="17" t="s">
        <v>422</v>
      </c>
      <c r="F75" s="17" t="s">
        <v>423</v>
      </c>
      <c r="G75" s="17" t="s">
        <v>479</v>
      </c>
      <c r="H75" s="17" t="s">
        <v>480</v>
      </c>
      <c r="I75" s="17" t="s">
        <v>481</v>
      </c>
      <c r="J75" s="17" t="s">
        <v>83</v>
      </c>
      <c r="K75" s="17" t="s">
        <v>287</v>
      </c>
      <c r="L75" s="17" t="s">
        <v>161</v>
      </c>
      <c r="M75" s="17" t="s">
        <v>482</v>
      </c>
      <c r="N75" s="17" t="s">
        <v>41</v>
      </c>
      <c r="O75" s="17" t="s">
        <v>265</v>
      </c>
      <c r="P75" s="17" t="s">
        <v>44</v>
      </c>
      <c r="Q75" s="17" t="s">
        <v>86</v>
      </c>
      <c r="R75" s="17" t="s">
        <v>91</v>
      </c>
      <c r="S75" s="17" t="s">
        <v>161</v>
      </c>
      <c r="T75" s="17" t="s">
        <v>80</v>
      </c>
      <c r="U75" s="17" t="s">
        <v>236</v>
      </c>
    </row>
    <row r="76" spans="1:21" ht="15.75" customHeight="1">
      <c r="A76" s="7" t="s">
        <v>59</v>
      </c>
      <c r="B76" s="7" t="s">
        <v>406</v>
      </c>
      <c r="C76" s="7" t="s">
        <v>282</v>
      </c>
      <c r="D76" s="7" t="s">
        <v>283</v>
      </c>
      <c r="E76" s="7" t="s">
        <v>428</v>
      </c>
      <c r="F76" s="7" t="s">
        <v>429</v>
      </c>
      <c r="G76" s="7" t="s">
        <v>483</v>
      </c>
      <c r="H76" s="7" t="s">
        <v>484</v>
      </c>
      <c r="I76" s="7" t="s">
        <v>485</v>
      </c>
      <c r="J76" s="7" t="s">
        <v>83</v>
      </c>
      <c r="K76" s="7" t="s">
        <v>287</v>
      </c>
      <c r="L76" s="7" t="s">
        <v>86</v>
      </c>
      <c r="M76" s="7" t="s">
        <v>486</v>
      </c>
      <c r="N76" s="7" t="s">
        <v>90</v>
      </c>
      <c r="O76" s="7" t="s">
        <v>92</v>
      </c>
      <c r="P76" s="7" t="s">
        <v>94</v>
      </c>
      <c r="Q76" s="7" t="s">
        <v>86</v>
      </c>
      <c r="R76" s="7" t="s">
        <v>91</v>
      </c>
      <c r="S76" s="7" t="s">
        <v>86</v>
      </c>
      <c r="T76" s="7" t="s">
        <v>80</v>
      </c>
      <c r="U76" s="7" t="s">
        <v>101</v>
      </c>
    </row>
    <row r="77" spans="1:21" ht="15.75" customHeight="1">
      <c r="A77" s="17" t="s">
        <v>59</v>
      </c>
      <c r="B77" s="17" t="s">
        <v>487</v>
      </c>
      <c r="C77" s="17" t="s">
        <v>306</v>
      </c>
      <c r="D77" s="17" t="s">
        <v>307</v>
      </c>
      <c r="E77" s="17" t="s">
        <v>407</v>
      </c>
      <c r="F77" s="17" t="s">
        <v>408</v>
      </c>
      <c r="G77" s="17" t="s">
        <v>488</v>
      </c>
      <c r="H77" s="17" t="s">
        <v>489</v>
      </c>
      <c r="I77" s="17" t="s">
        <v>490</v>
      </c>
      <c r="J77" s="17" t="s">
        <v>53</v>
      </c>
      <c r="K77" s="17" t="s">
        <v>330</v>
      </c>
      <c r="L77" s="17" t="s">
        <v>86</v>
      </c>
      <c r="M77" s="17" t="s">
        <v>491</v>
      </c>
      <c r="N77" s="17" t="s">
        <v>159</v>
      </c>
      <c r="O77" s="17" t="s">
        <v>492</v>
      </c>
      <c r="P77" s="17" t="s">
        <v>77</v>
      </c>
      <c r="Q77" s="17" t="s">
        <v>86</v>
      </c>
      <c r="R77" s="17" t="s">
        <v>64</v>
      </c>
      <c r="S77" s="17" t="s">
        <v>86</v>
      </c>
      <c r="T77" s="17" t="s">
        <v>333</v>
      </c>
      <c r="U77" s="17" t="s">
        <v>241</v>
      </c>
    </row>
    <row r="78" spans="1:21" ht="15.75" customHeight="1">
      <c r="A78" s="7" t="s">
        <v>59</v>
      </c>
      <c r="B78" s="7" t="s">
        <v>487</v>
      </c>
      <c r="C78" s="7" t="s">
        <v>306</v>
      </c>
      <c r="D78" s="7" t="s">
        <v>307</v>
      </c>
      <c r="E78" s="7" t="s">
        <v>413</v>
      </c>
      <c r="F78" s="7" t="s">
        <v>414</v>
      </c>
      <c r="G78" s="7" t="s">
        <v>160</v>
      </c>
      <c r="H78" s="7" t="s">
        <v>160</v>
      </c>
      <c r="I78" s="7" t="s">
        <v>160</v>
      </c>
      <c r="J78" s="7" t="s">
        <v>160</v>
      </c>
      <c r="K78" s="7" t="s">
        <v>160</v>
      </c>
      <c r="L78" s="7" t="s">
        <v>167</v>
      </c>
      <c r="M78" s="7" t="s">
        <v>493</v>
      </c>
      <c r="N78" s="7" t="s">
        <v>160</v>
      </c>
      <c r="O78" s="7" t="s">
        <v>160</v>
      </c>
      <c r="P78" s="7" t="s">
        <v>160</v>
      </c>
      <c r="Q78" s="7" t="s">
        <v>160</v>
      </c>
      <c r="R78" s="7" t="s">
        <v>160</v>
      </c>
      <c r="S78" s="7" t="s">
        <v>160</v>
      </c>
      <c r="T78" s="7" t="s">
        <v>160</v>
      </c>
      <c r="U78" s="7" t="s">
        <v>160</v>
      </c>
    </row>
    <row r="79" spans="1:21" ht="15.75" customHeight="1">
      <c r="A79" s="17" t="s">
        <v>59</v>
      </c>
      <c r="B79" s="17" t="s">
        <v>487</v>
      </c>
      <c r="C79" s="17" t="s">
        <v>306</v>
      </c>
      <c r="D79" s="17" t="s">
        <v>307</v>
      </c>
      <c r="E79" s="17" t="s">
        <v>416</v>
      </c>
      <c r="F79" s="17" t="s">
        <v>417</v>
      </c>
      <c r="G79" s="17" t="s">
        <v>494</v>
      </c>
      <c r="H79" s="17" t="s">
        <v>495</v>
      </c>
      <c r="I79" s="17" t="s">
        <v>496</v>
      </c>
      <c r="J79" s="17" t="s">
        <v>68</v>
      </c>
      <c r="K79" s="17" t="s">
        <v>182</v>
      </c>
      <c r="L79" s="17" t="s">
        <v>86</v>
      </c>
      <c r="M79" s="17" t="s">
        <v>497</v>
      </c>
      <c r="N79" s="17" t="s">
        <v>159</v>
      </c>
      <c r="O79" s="17" t="s">
        <v>492</v>
      </c>
      <c r="P79" s="17" t="s">
        <v>77</v>
      </c>
      <c r="Q79" s="17" t="s">
        <v>86</v>
      </c>
      <c r="R79" s="17" t="s">
        <v>78</v>
      </c>
      <c r="S79" s="17" t="s">
        <v>86</v>
      </c>
      <c r="T79" s="17" t="s">
        <v>65</v>
      </c>
      <c r="U79" s="17" t="s">
        <v>241</v>
      </c>
    </row>
    <row r="80" spans="1:21" ht="15.75" customHeight="1">
      <c r="A80" s="7" t="s">
        <v>59</v>
      </c>
      <c r="B80" s="7" t="s">
        <v>487</v>
      </c>
      <c r="C80" s="7" t="s">
        <v>306</v>
      </c>
      <c r="D80" s="7" t="s">
        <v>307</v>
      </c>
      <c r="E80" s="7" t="s">
        <v>422</v>
      </c>
      <c r="F80" s="7" t="s">
        <v>423</v>
      </c>
      <c r="G80" s="7" t="s">
        <v>498</v>
      </c>
      <c r="H80" s="7" t="s">
        <v>499</v>
      </c>
      <c r="I80" s="7" t="s">
        <v>500</v>
      </c>
      <c r="J80" s="7" t="s">
        <v>83</v>
      </c>
      <c r="K80" s="7" t="s">
        <v>287</v>
      </c>
      <c r="L80" s="7" t="s">
        <v>86</v>
      </c>
      <c r="M80" s="7" t="s">
        <v>501</v>
      </c>
      <c r="N80" s="7" t="s">
        <v>159</v>
      </c>
      <c r="O80" s="7" t="s">
        <v>492</v>
      </c>
      <c r="P80" s="7" t="s">
        <v>77</v>
      </c>
      <c r="Q80" s="7" t="s">
        <v>86</v>
      </c>
      <c r="R80" s="7" t="s">
        <v>91</v>
      </c>
      <c r="S80" s="7" t="s">
        <v>86</v>
      </c>
      <c r="T80" s="7" t="s">
        <v>80</v>
      </c>
      <c r="U80" s="7" t="s">
        <v>241</v>
      </c>
    </row>
    <row r="81" spans="1:21" ht="15.75" customHeight="1">
      <c r="A81" s="17" t="s">
        <v>59</v>
      </c>
      <c r="B81" s="17" t="s">
        <v>487</v>
      </c>
      <c r="C81" s="17" t="s">
        <v>306</v>
      </c>
      <c r="D81" s="17" t="s">
        <v>307</v>
      </c>
      <c r="E81" s="17" t="s">
        <v>428</v>
      </c>
      <c r="F81" s="17" t="s">
        <v>429</v>
      </c>
      <c r="G81" s="17" t="s">
        <v>160</v>
      </c>
      <c r="H81" s="17" t="s">
        <v>160</v>
      </c>
      <c r="I81" s="17" t="s">
        <v>160</v>
      </c>
      <c r="J81" s="17" t="s">
        <v>160</v>
      </c>
      <c r="K81" s="17" t="s">
        <v>160</v>
      </c>
      <c r="L81" s="17" t="s">
        <v>167</v>
      </c>
      <c r="M81" s="17" t="s">
        <v>502</v>
      </c>
      <c r="N81" s="17" t="s">
        <v>160</v>
      </c>
      <c r="O81" s="17" t="s">
        <v>160</v>
      </c>
      <c r="P81" s="17" t="s">
        <v>160</v>
      </c>
      <c r="Q81" s="17" t="s">
        <v>160</v>
      </c>
      <c r="R81" s="17" t="s">
        <v>160</v>
      </c>
      <c r="S81" s="17" t="s">
        <v>160</v>
      </c>
      <c r="T81" s="17" t="s">
        <v>160</v>
      </c>
      <c r="U81" s="17" t="s">
        <v>160</v>
      </c>
    </row>
    <row r="82" spans="1:21" ht="15.75" customHeight="1">
      <c r="A82" s="7" t="s">
        <v>59</v>
      </c>
      <c r="B82" s="7" t="s">
        <v>487</v>
      </c>
      <c r="C82" s="7" t="s">
        <v>325</v>
      </c>
      <c r="D82" s="7" t="s">
        <v>326</v>
      </c>
      <c r="E82" s="7" t="s">
        <v>407</v>
      </c>
      <c r="F82" s="7" t="s">
        <v>408</v>
      </c>
      <c r="G82" s="10" t="s">
        <v>503</v>
      </c>
      <c r="H82" s="7" t="s">
        <v>504</v>
      </c>
      <c r="I82" s="7" t="s">
        <v>505</v>
      </c>
      <c r="J82" s="7" t="s">
        <v>53</v>
      </c>
      <c r="K82" s="7" t="s">
        <v>330</v>
      </c>
      <c r="L82" s="7" t="s">
        <v>161</v>
      </c>
      <c r="M82" s="7" t="s">
        <v>506</v>
      </c>
      <c r="N82" s="7" t="s">
        <v>159</v>
      </c>
      <c r="O82" s="7" t="s">
        <v>492</v>
      </c>
      <c r="P82" s="7" t="s">
        <v>44</v>
      </c>
      <c r="Q82" s="7" t="s">
        <v>161</v>
      </c>
      <c r="R82" s="7" t="s">
        <v>64</v>
      </c>
      <c r="S82" s="7" t="s">
        <v>161</v>
      </c>
      <c r="T82" s="7" t="s">
        <v>333</v>
      </c>
      <c r="U82" s="7" t="s">
        <v>236</v>
      </c>
    </row>
    <row r="83" spans="1:21" ht="15.75" customHeight="1">
      <c r="A83" s="17" t="s">
        <v>59</v>
      </c>
      <c r="B83" s="17" t="s">
        <v>487</v>
      </c>
      <c r="C83" s="17" t="s">
        <v>325</v>
      </c>
      <c r="D83" s="17" t="s">
        <v>326</v>
      </c>
      <c r="E83" s="17" t="s">
        <v>413</v>
      </c>
      <c r="F83" s="17" t="s">
        <v>414</v>
      </c>
      <c r="G83" s="17" t="s">
        <v>507</v>
      </c>
      <c r="H83" s="17" t="s">
        <v>508</v>
      </c>
      <c r="I83" s="17" t="s">
        <v>509</v>
      </c>
      <c r="J83" s="17" t="s">
        <v>53</v>
      </c>
      <c r="K83" s="17" t="s">
        <v>330</v>
      </c>
      <c r="L83" s="17" t="s">
        <v>86</v>
      </c>
      <c r="M83" s="17" t="s">
        <v>510</v>
      </c>
      <c r="N83" s="17" t="s">
        <v>159</v>
      </c>
      <c r="O83" s="17" t="s">
        <v>492</v>
      </c>
      <c r="P83" s="17" t="s">
        <v>77</v>
      </c>
      <c r="Q83" s="17" t="s">
        <v>86</v>
      </c>
      <c r="R83" s="17" t="s">
        <v>64</v>
      </c>
      <c r="S83" s="17" t="s">
        <v>86</v>
      </c>
      <c r="T83" s="17" t="s">
        <v>333</v>
      </c>
      <c r="U83" s="17" t="s">
        <v>241</v>
      </c>
    </row>
    <row r="84" spans="1:21" ht="15.75" customHeight="1">
      <c r="A84" s="7" t="s">
        <v>59</v>
      </c>
      <c r="B84" s="7" t="s">
        <v>487</v>
      </c>
      <c r="C84" s="7" t="s">
        <v>325</v>
      </c>
      <c r="D84" s="7" t="s">
        <v>326</v>
      </c>
      <c r="E84" s="7" t="s">
        <v>416</v>
      </c>
      <c r="F84" s="7" t="s">
        <v>417</v>
      </c>
      <c r="G84" s="7" t="s">
        <v>511</v>
      </c>
      <c r="H84" s="7" t="s">
        <v>512</v>
      </c>
      <c r="I84" s="7" t="s">
        <v>513</v>
      </c>
      <c r="J84" s="7" t="s">
        <v>68</v>
      </c>
      <c r="K84" s="7" t="s">
        <v>182</v>
      </c>
      <c r="L84" s="7" t="s">
        <v>161</v>
      </c>
      <c r="M84" s="7" t="s">
        <v>514</v>
      </c>
      <c r="N84" s="7" t="s">
        <v>159</v>
      </c>
      <c r="O84" s="7" t="s">
        <v>492</v>
      </c>
      <c r="P84" s="7" t="s">
        <v>44</v>
      </c>
      <c r="Q84" s="7" t="s">
        <v>161</v>
      </c>
      <c r="R84" s="7" t="s">
        <v>78</v>
      </c>
      <c r="S84" s="7" t="s">
        <v>161</v>
      </c>
      <c r="T84" s="7" t="s">
        <v>65</v>
      </c>
      <c r="U84" s="7" t="s">
        <v>241</v>
      </c>
    </row>
    <row r="85" spans="1:21" ht="15.75" customHeight="1">
      <c r="A85" s="17" t="s">
        <v>59</v>
      </c>
      <c r="B85" s="17" t="s">
        <v>487</v>
      </c>
      <c r="C85" s="17" t="s">
        <v>325</v>
      </c>
      <c r="D85" s="17" t="s">
        <v>326</v>
      </c>
      <c r="E85" s="17" t="s">
        <v>422</v>
      </c>
      <c r="F85" s="17" t="s">
        <v>423</v>
      </c>
      <c r="G85" s="17" t="s">
        <v>515</v>
      </c>
      <c r="H85" s="17" t="s">
        <v>516</v>
      </c>
      <c r="I85" s="17" t="s">
        <v>517</v>
      </c>
      <c r="J85" s="17" t="s">
        <v>53</v>
      </c>
      <c r="K85" s="17" t="s">
        <v>330</v>
      </c>
      <c r="L85" s="17" t="s">
        <v>86</v>
      </c>
      <c r="M85" s="17" t="s">
        <v>518</v>
      </c>
      <c r="N85" s="17" t="s">
        <v>159</v>
      </c>
      <c r="O85" s="17" t="s">
        <v>492</v>
      </c>
      <c r="P85" s="17" t="s">
        <v>77</v>
      </c>
      <c r="Q85" s="17" t="s">
        <v>86</v>
      </c>
      <c r="R85" s="17" t="s">
        <v>64</v>
      </c>
      <c r="S85" s="17" t="s">
        <v>86</v>
      </c>
      <c r="T85" s="17" t="s">
        <v>333</v>
      </c>
      <c r="U85" s="17" t="s">
        <v>241</v>
      </c>
    </row>
    <row r="86" spans="1:21" ht="15.75" customHeight="1">
      <c r="A86" s="7" t="s">
        <v>59</v>
      </c>
      <c r="B86" s="7" t="s">
        <v>487</v>
      </c>
      <c r="C86" s="7" t="s">
        <v>325</v>
      </c>
      <c r="D86" s="7" t="s">
        <v>326</v>
      </c>
      <c r="E86" s="7" t="s">
        <v>428</v>
      </c>
      <c r="F86" s="7" t="s">
        <v>429</v>
      </c>
      <c r="G86" s="7" t="s">
        <v>519</v>
      </c>
      <c r="H86" s="7" t="s">
        <v>520</v>
      </c>
      <c r="I86" s="7" t="s">
        <v>521</v>
      </c>
      <c r="J86" s="7" t="s">
        <v>53</v>
      </c>
      <c r="K86" s="7" t="s">
        <v>330</v>
      </c>
      <c r="L86" s="7" t="s">
        <v>86</v>
      </c>
      <c r="M86" s="7" t="s">
        <v>522</v>
      </c>
      <c r="N86" s="7" t="s">
        <v>159</v>
      </c>
      <c r="O86" s="7" t="s">
        <v>492</v>
      </c>
      <c r="P86" s="7" t="s">
        <v>77</v>
      </c>
      <c r="Q86" s="7" t="s">
        <v>86</v>
      </c>
      <c r="R86" s="7" t="s">
        <v>64</v>
      </c>
      <c r="S86" s="7" t="s">
        <v>86</v>
      </c>
      <c r="T86" s="7" t="s">
        <v>333</v>
      </c>
      <c r="U86" s="7" t="s">
        <v>241</v>
      </c>
    </row>
    <row r="87" spans="1:21" ht="15.75" customHeight="1">
      <c r="A87" s="17" t="s">
        <v>59</v>
      </c>
      <c r="B87" s="17" t="s">
        <v>487</v>
      </c>
      <c r="C87" s="17" t="s">
        <v>347</v>
      </c>
      <c r="D87" s="17" t="s">
        <v>348</v>
      </c>
      <c r="E87" s="17" t="s">
        <v>407</v>
      </c>
      <c r="F87" s="17" t="s">
        <v>408</v>
      </c>
      <c r="G87" s="17" t="s">
        <v>523</v>
      </c>
      <c r="H87" s="17" t="s">
        <v>524</v>
      </c>
      <c r="I87" s="17" t="s">
        <v>525</v>
      </c>
      <c r="J87" s="17" t="s">
        <v>106</v>
      </c>
      <c r="K87" s="17" t="s">
        <v>352</v>
      </c>
      <c r="L87" s="17" t="s">
        <v>161</v>
      </c>
      <c r="M87" s="17" t="s">
        <v>526</v>
      </c>
      <c r="N87" s="17" t="s">
        <v>159</v>
      </c>
      <c r="O87" s="17" t="s">
        <v>492</v>
      </c>
      <c r="P87" s="17" t="s">
        <v>44</v>
      </c>
      <c r="Q87" s="17" t="s">
        <v>161</v>
      </c>
      <c r="R87" s="17" t="s">
        <v>113</v>
      </c>
      <c r="S87" s="17" t="s">
        <v>161</v>
      </c>
      <c r="T87" s="17" t="s">
        <v>105</v>
      </c>
      <c r="U87" s="17" t="s">
        <v>241</v>
      </c>
    </row>
    <row r="88" spans="1:21" ht="15.75" customHeight="1">
      <c r="A88" s="7" t="s">
        <v>59</v>
      </c>
      <c r="B88" s="7" t="s">
        <v>487</v>
      </c>
      <c r="C88" s="7" t="s">
        <v>347</v>
      </c>
      <c r="D88" s="7" t="s">
        <v>348</v>
      </c>
      <c r="E88" s="7" t="s">
        <v>413</v>
      </c>
      <c r="F88" s="7" t="s">
        <v>414</v>
      </c>
      <c r="G88" s="7" t="s">
        <v>160</v>
      </c>
      <c r="H88" s="7" t="s">
        <v>160</v>
      </c>
      <c r="I88" s="7" t="s">
        <v>160</v>
      </c>
      <c r="J88" s="7" t="s">
        <v>160</v>
      </c>
      <c r="K88" s="7" t="s">
        <v>160</v>
      </c>
      <c r="L88" s="7" t="s">
        <v>167</v>
      </c>
      <c r="M88" s="7" t="s">
        <v>527</v>
      </c>
      <c r="N88" s="7" t="s">
        <v>160</v>
      </c>
      <c r="O88" s="7" t="s">
        <v>160</v>
      </c>
      <c r="P88" s="7" t="s">
        <v>160</v>
      </c>
      <c r="Q88" s="7" t="s">
        <v>160</v>
      </c>
      <c r="R88" s="7" t="s">
        <v>160</v>
      </c>
      <c r="S88" s="7" t="s">
        <v>160</v>
      </c>
      <c r="T88" s="7" t="s">
        <v>160</v>
      </c>
      <c r="U88" s="7" t="s">
        <v>160</v>
      </c>
    </row>
    <row r="89" spans="1:21" ht="15.75" customHeight="1">
      <c r="A89" s="17" t="s">
        <v>59</v>
      </c>
      <c r="B89" s="17" t="s">
        <v>487</v>
      </c>
      <c r="C89" s="17" t="s">
        <v>347</v>
      </c>
      <c r="D89" s="17" t="s">
        <v>348</v>
      </c>
      <c r="E89" s="17" t="s">
        <v>416</v>
      </c>
      <c r="F89" s="17" t="s">
        <v>417</v>
      </c>
      <c r="G89" s="17" t="s">
        <v>528</v>
      </c>
      <c r="H89" s="17" t="s">
        <v>529</v>
      </c>
      <c r="I89" s="17" t="s">
        <v>530</v>
      </c>
      <c r="J89" s="17" t="s">
        <v>106</v>
      </c>
      <c r="K89" s="17" t="s">
        <v>352</v>
      </c>
      <c r="L89" s="17" t="s">
        <v>86</v>
      </c>
      <c r="M89" s="17" t="s">
        <v>531</v>
      </c>
      <c r="N89" s="17" t="s">
        <v>159</v>
      </c>
      <c r="O89" s="17" t="s">
        <v>492</v>
      </c>
      <c r="P89" s="17" t="s">
        <v>77</v>
      </c>
      <c r="Q89" s="17" t="s">
        <v>86</v>
      </c>
      <c r="R89" s="17" t="s">
        <v>113</v>
      </c>
      <c r="S89" s="17" t="s">
        <v>86</v>
      </c>
      <c r="T89" s="17" t="s">
        <v>105</v>
      </c>
      <c r="U89" s="17" t="s">
        <v>241</v>
      </c>
    </row>
    <row r="90" spans="1:21" ht="15.75" customHeight="1">
      <c r="A90" s="7" t="s">
        <v>59</v>
      </c>
      <c r="B90" s="7" t="s">
        <v>487</v>
      </c>
      <c r="C90" s="7" t="s">
        <v>347</v>
      </c>
      <c r="D90" s="7" t="s">
        <v>348</v>
      </c>
      <c r="E90" s="7" t="s">
        <v>422</v>
      </c>
      <c r="F90" s="7" t="s">
        <v>423</v>
      </c>
      <c r="G90" s="7" t="s">
        <v>532</v>
      </c>
      <c r="H90" s="7" t="s">
        <v>533</v>
      </c>
      <c r="I90" s="7" t="s">
        <v>534</v>
      </c>
      <c r="J90" s="7" t="s">
        <v>106</v>
      </c>
      <c r="K90" s="7" t="s">
        <v>352</v>
      </c>
      <c r="L90" s="7" t="s">
        <v>161</v>
      </c>
      <c r="M90" s="7" t="s">
        <v>535</v>
      </c>
      <c r="N90" s="7" t="s">
        <v>159</v>
      </c>
      <c r="O90" s="7" t="s">
        <v>492</v>
      </c>
      <c r="P90" s="7" t="s">
        <v>44</v>
      </c>
      <c r="Q90" s="7" t="s">
        <v>161</v>
      </c>
      <c r="R90" s="7" t="s">
        <v>113</v>
      </c>
      <c r="S90" s="7" t="s">
        <v>161</v>
      </c>
      <c r="T90" s="7" t="s">
        <v>105</v>
      </c>
      <c r="U90" s="7" t="s">
        <v>241</v>
      </c>
    </row>
    <row r="91" spans="1:21" ht="15.75" customHeight="1">
      <c r="A91" s="17" t="s">
        <v>59</v>
      </c>
      <c r="B91" s="17" t="s">
        <v>487</v>
      </c>
      <c r="C91" s="17" t="s">
        <v>347</v>
      </c>
      <c r="D91" s="17" t="s">
        <v>348</v>
      </c>
      <c r="E91" s="17" t="s">
        <v>428</v>
      </c>
      <c r="F91" s="17" t="s">
        <v>429</v>
      </c>
      <c r="G91" s="17" t="s">
        <v>536</v>
      </c>
      <c r="H91" s="17" t="s">
        <v>537</v>
      </c>
      <c r="I91" s="17" t="s">
        <v>538</v>
      </c>
      <c r="J91" s="17" t="s">
        <v>106</v>
      </c>
      <c r="K91" s="17" t="s">
        <v>352</v>
      </c>
      <c r="L91" s="17" t="s">
        <v>86</v>
      </c>
      <c r="M91" s="17" t="s">
        <v>539</v>
      </c>
      <c r="N91" s="17" t="s">
        <v>159</v>
      </c>
      <c r="O91" s="17" t="s">
        <v>492</v>
      </c>
      <c r="P91" s="17" t="s">
        <v>77</v>
      </c>
      <c r="Q91" s="17" t="s">
        <v>86</v>
      </c>
      <c r="R91" s="17" t="s">
        <v>113</v>
      </c>
      <c r="S91" s="17" t="s">
        <v>86</v>
      </c>
      <c r="T91" s="17" t="s">
        <v>105</v>
      </c>
      <c r="U91" s="17" t="s">
        <v>241</v>
      </c>
    </row>
    <row r="92" spans="1:21" ht="15.75" customHeight="1">
      <c r="A92" s="7" t="s">
        <v>59</v>
      </c>
      <c r="B92" s="7" t="s">
        <v>487</v>
      </c>
      <c r="C92" s="7" t="s">
        <v>370</v>
      </c>
      <c r="D92" s="7" t="s">
        <v>371</v>
      </c>
      <c r="E92" s="7" t="s">
        <v>407</v>
      </c>
      <c r="F92" s="7" t="s">
        <v>408</v>
      </c>
      <c r="G92" s="7" t="s">
        <v>540</v>
      </c>
      <c r="H92" s="7" t="s">
        <v>541</v>
      </c>
      <c r="I92" s="7" t="s">
        <v>542</v>
      </c>
      <c r="J92" s="7" t="s">
        <v>53</v>
      </c>
      <c r="K92" s="7" t="s">
        <v>330</v>
      </c>
      <c r="L92" s="7" t="s">
        <v>161</v>
      </c>
      <c r="M92" s="7" t="s">
        <v>543</v>
      </c>
      <c r="N92" s="7" t="s">
        <v>159</v>
      </c>
      <c r="O92" s="7" t="s">
        <v>492</v>
      </c>
      <c r="P92" s="7" t="s">
        <v>44</v>
      </c>
      <c r="Q92" s="7" t="s">
        <v>161</v>
      </c>
      <c r="R92" s="7" t="s">
        <v>64</v>
      </c>
      <c r="S92" s="7" t="s">
        <v>161</v>
      </c>
      <c r="T92" s="7" t="s">
        <v>333</v>
      </c>
      <c r="U92" s="7" t="s">
        <v>241</v>
      </c>
    </row>
    <row r="93" spans="1:21" ht="15.75" customHeight="1">
      <c r="A93" s="17" t="s">
        <v>59</v>
      </c>
      <c r="B93" s="17" t="s">
        <v>487</v>
      </c>
      <c r="C93" s="17" t="s">
        <v>370</v>
      </c>
      <c r="D93" s="17" t="s">
        <v>371</v>
      </c>
      <c r="E93" s="17" t="s">
        <v>413</v>
      </c>
      <c r="F93" s="17" t="s">
        <v>414</v>
      </c>
      <c r="G93" s="17" t="s">
        <v>544</v>
      </c>
      <c r="H93" s="17" t="s">
        <v>545</v>
      </c>
      <c r="I93" s="17" t="s">
        <v>546</v>
      </c>
      <c r="J93" s="17" t="s">
        <v>53</v>
      </c>
      <c r="K93" s="17" t="s">
        <v>330</v>
      </c>
      <c r="L93" s="17" t="s">
        <v>161</v>
      </c>
      <c r="M93" s="17" t="s">
        <v>547</v>
      </c>
      <c r="N93" s="17" t="s">
        <v>159</v>
      </c>
      <c r="O93" s="17" t="s">
        <v>492</v>
      </c>
      <c r="P93" s="17" t="s">
        <v>44</v>
      </c>
      <c r="Q93" s="17" t="s">
        <v>161</v>
      </c>
      <c r="R93" s="17" t="s">
        <v>64</v>
      </c>
      <c r="S93" s="17" t="s">
        <v>161</v>
      </c>
      <c r="T93" s="17" t="s">
        <v>333</v>
      </c>
      <c r="U93" s="17" t="s">
        <v>241</v>
      </c>
    </row>
    <row r="94" spans="1:21" ht="15.75" customHeight="1">
      <c r="A94" s="7" t="s">
        <v>59</v>
      </c>
      <c r="B94" s="7" t="s">
        <v>487</v>
      </c>
      <c r="C94" s="7" t="s">
        <v>370</v>
      </c>
      <c r="D94" s="7" t="s">
        <v>371</v>
      </c>
      <c r="E94" s="7" t="s">
        <v>416</v>
      </c>
      <c r="F94" s="7" t="s">
        <v>417</v>
      </c>
      <c r="G94" s="7" t="s">
        <v>160</v>
      </c>
      <c r="H94" s="7" t="s">
        <v>160</v>
      </c>
      <c r="I94" s="7" t="s">
        <v>160</v>
      </c>
      <c r="J94" s="7" t="s">
        <v>160</v>
      </c>
      <c r="K94" s="7" t="s">
        <v>160</v>
      </c>
      <c r="L94" s="7" t="s">
        <v>167</v>
      </c>
      <c r="M94" s="7" t="s">
        <v>548</v>
      </c>
      <c r="N94" s="7" t="s">
        <v>160</v>
      </c>
      <c r="O94" s="7" t="s">
        <v>160</v>
      </c>
      <c r="P94" s="7" t="s">
        <v>160</v>
      </c>
      <c r="Q94" s="7" t="s">
        <v>160</v>
      </c>
      <c r="R94" s="7" t="s">
        <v>160</v>
      </c>
      <c r="S94" s="7" t="s">
        <v>160</v>
      </c>
      <c r="T94" s="7" t="s">
        <v>160</v>
      </c>
      <c r="U94" s="7" t="s">
        <v>160</v>
      </c>
    </row>
    <row r="95" spans="1:21" ht="15.75" customHeight="1">
      <c r="A95" s="17" t="s">
        <v>59</v>
      </c>
      <c r="B95" s="17" t="s">
        <v>487</v>
      </c>
      <c r="C95" s="17" t="s">
        <v>370</v>
      </c>
      <c r="D95" s="17" t="s">
        <v>371</v>
      </c>
      <c r="E95" s="17" t="s">
        <v>422</v>
      </c>
      <c r="F95" s="17" t="s">
        <v>423</v>
      </c>
      <c r="G95" s="17" t="s">
        <v>549</v>
      </c>
      <c r="H95" s="17" t="s">
        <v>550</v>
      </c>
      <c r="I95" s="17" t="s">
        <v>551</v>
      </c>
      <c r="J95" s="17" t="s">
        <v>53</v>
      </c>
      <c r="K95" s="17" t="s">
        <v>330</v>
      </c>
      <c r="L95" s="17" t="s">
        <v>86</v>
      </c>
      <c r="M95" s="17" t="s">
        <v>552</v>
      </c>
      <c r="N95" s="17" t="s">
        <v>159</v>
      </c>
      <c r="O95" s="17" t="s">
        <v>492</v>
      </c>
      <c r="P95" s="17" t="s">
        <v>77</v>
      </c>
      <c r="Q95" s="17" t="s">
        <v>86</v>
      </c>
      <c r="R95" s="17" t="s">
        <v>64</v>
      </c>
      <c r="S95" s="17" t="s">
        <v>86</v>
      </c>
      <c r="T95" s="17" t="s">
        <v>333</v>
      </c>
      <c r="U95" s="17" t="s">
        <v>241</v>
      </c>
    </row>
    <row r="96" spans="1:21" ht="15.75" customHeight="1">
      <c r="A96" s="7" t="s">
        <v>59</v>
      </c>
      <c r="B96" s="7" t="s">
        <v>487</v>
      </c>
      <c r="C96" s="7" t="s">
        <v>370</v>
      </c>
      <c r="D96" s="7" t="s">
        <v>371</v>
      </c>
      <c r="E96" s="7" t="s">
        <v>428</v>
      </c>
      <c r="F96" s="7" t="s">
        <v>429</v>
      </c>
      <c r="G96" s="7" t="s">
        <v>160</v>
      </c>
      <c r="H96" s="7" t="s">
        <v>160</v>
      </c>
      <c r="I96" s="7" t="s">
        <v>160</v>
      </c>
      <c r="J96" s="7" t="s">
        <v>160</v>
      </c>
      <c r="K96" s="7" t="s">
        <v>160</v>
      </c>
      <c r="L96" s="7" t="s">
        <v>167</v>
      </c>
      <c r="M96" s="7" t="s">
        <v>553</v>
      </c>
      <c r="N96" s="7" t="s">
        <v>160</v>
      </c>
      <c r="O96" s="7" t="s">
        <v>160</v>
      </c>
      <c r="P96" s="7" t="s">
        <v>160</v>
      </c>
      <c r="Q96" s="7" t="s">
        <v>160</v>
      </c>
      <c r="R96" s="7" t="s">
        <v>160</v>
      </c>
      <c r="S96" s="7" t="s">
        <v>160</v>
      </c>
      <c r="T96" s="7" t="s">
        <v>160</v>
      </c>
      <c r="U96" s="7" t="s">
        <v>160</v>
      </c>
    </row>
    <row r="97" spans="1:21" ht="15.75" customHeight="1">
      <c r="A97" s="17" t="s">
        <v>59</v>
      </c>
      <c r="B97" s="17" t="s">
        <v>487</v>
      </c>
      <c r="C97" s="17" t="s">
        <v>389</v>
      </c>
      <c r="D97" s="17" t="s">
        <v>390</v>
      </c>
      <c r="E97" s="17" t="s">
        <v>407</v>
      </c>
      <c r="F97" s="17" t="s">
        <v>408</v>
      </c>
      <c r="G97" s="17" t="s">
        <v>554</v>
      </c>
      <c r="H97" s="17" t="s">
        <v>555</v>
      </c>
      <c r="I97" s="17" t="s">
        <v>556</v>
      </c>
      <c r="J97" s="17" t="s">
        <v>53</v>
      </c>
      <c r="K97" s="17" t="s">
        <v>330</v>
      </c>
      <c r="L97" s="17" t="s">
        <v>86</v>
      </c>
      <c r="M97" s="17" t="s">
        <v>557</v>
      </c>
      <c r="N97" s="17" t="s">
        <v>159</v>
      </c>
      <c r="O97" s="17" t="s">
        <v>492</v>
      </c>
      <c r="P97" s="17" t="s">
        <v>77</v>
      </c>
      <c r="Q97" s="17" t="s">
        <v>86</v>
      </c>
      <c r="R97" s="17" t="s">
        <v>64</v>
      </c>
      <c r="S97" s="17" t="s">
        <v>86</v>
      </c>
      <c r="T97" s="17" t="s">
        <v>333</v>
      </c>
      <c r="U97" s="17" t="s">
        <v>241</v>
      </c>
    </row>
    <row r="98" spans="1:21" ht="15.75" customHeight="1">
      <c r="A98" s="7" t="s">
        <v>59</v>
      </c>
      <c r="B98" s="7" t="s">
        <v>487</v>
      </c>
      <c r="C98" s="7" t="s">
        <v>389</v>
      </c>
      <c r="D98" s="7" t="s">
        <v>390</v>
      </c>
      <c r="E98" s="7" t="s">
        <v>413</v>
      </c>
      <c r="F98" s="7" t="s">
        <v>414</v>
      </c>
      <c r="G98" s="7" t="s">
        <v>160</v>
      </c>
      <c r="H98" s="7" t="s">
        <v>160</v>
      </c>
      <c r="I98" s="7" t="s">
        <v>160</v>
      </c>
      <c r="J98" s="7" t="s">
        <v>160</v>
      </c>
      <c r="K98" s="7" t="s">
        <v>160</v>
      </c>
      <c r="L98" s="7" t="s">
        <v>167</v>
      </c>
      <c r="M98" s="7" t="s">
        <v>558</v>
      </c>
      <c r="N98" s="7" t="s">
        <v>160</v>
      </c>
      <c r="O98" s="7" t="s">
        <v>160</v>
      </c>
      <c r="P98" s="7" t="s">
        <v>160</v>
      </c>
      <c r="Q98" s="7" t="s">
        <v>160</v>
      </c>
      <c r="R98" s="7" t="s">
        <v>160</v>
      </c>
      <c r="S98" s="7" t="s">
        <v>160</v>
      </c>
      <c r="T98" s="7" t="s">
        <v>160</v>
      </c>
      <c r="U98" s="7" t="s">
        <v>160</v>
      </c>
    </row>
    <row r="99" spans="1:21" ht="15.75" customHeight="1">
      <c r="A99" s="17" t="s">
        <v>59</v>
      </c>
      <c r="B99" s="17" t="s">
        <v>487</v>
      </c>
      <c r="C99" s="17" t="s">
        <v>389</v>
      </c>
      <c r="D99" s="17" t="s">
        <v>390</v>
      </c>
      <c r="E99" s="17" t="s">
        <v>416</v>
      </c>
      <c r="F99" s="17" t="s">
        <v>417</v>
      </c>
      <c r="G99" s="17" t="s">
        <v>559</v>
      </c>
      <c r="H99" s="17" t="s">
        <v>560</v>
      </c>
      <c r="I99" s="17" t="s">
        <v>561</v>
      </c>
      <c r="J99" s="17" t="s">
        <v>68</v>
      </c>
      <c r="K99" s="17" t="s">
        <v>182</v>
      </c>
      <c r="L99" s="17" t="s">
        <v>86</v>
      </c>
      <c r="M99" s="17" t="s">
        <v>562</v>
      </c>
      <c r="N99" s="17" t="s">
        <v>159</v>
      </c>
      <c r="O99" s="17" t="s">
        <v>492</v>
      </c>
      <c r="P99" s="17" t="s">
        <v>77</v>
      </c>
      <c r="Q99" s="17" t="s">
        <v>86</v>
      </c>
      <c r="R99" s="17" t="s">
        <v>78</v>
      </c>
      <c r="S99" s="17" t="s">
        <v>86</v>
      </c>
      <c r="T99" s="17" t="s">
        <v>65</v>
      </c>
      <c r="U99" s="17" t="s">
        <v>241</v>
      </c>
    </row>
    <row r="100" spans="1:21" ht="15.75" customHeight="1">
      <c r="A100" s="7" t="s">
        <v>59</v>
      </c>
      <c r="B100" s="7" t="s">
        <v>487</v>
      </c>
      <c r="C100" s="7" t="s">
        <v>389</v>
      </c>
      <c r="D100" s="7" t="s">
        <v>390</v>
      </c>
      <c r="E100" s="7" t="s">
        <v>422</v>
      </c>
      <c r="F100" s="7" t="s">
        <v>423</v>
      </c>
      <c r="G100" s="7" t="s">
        <v>563</v>
      </c>
      <c r="H100" s="7" t="s">
        <v>564</v>
      </c>
      <c r="I100" s="7" t="s">
        <v>565</v>
      </c>
      <c r="J100" s="7" t="s">
        <v>83</v>
      </c>
      <c r="K100" s="7" t="s">
        <v>287</v>
      </c>
      <c r="L100" s="7" t="s">
        <v>86</v>
      </c>
      <c r="M100" s="7" t="s">
        <v>566</v>
      </c>
      <c r="N100" s="7" t="s">
        <v>159</v>
      </c>
      <c r="O100" s="7" t="s">
        <v>492</v>
      </c>
      <c r="P100" s="7" t="s">
        <v>77</v>
      </c>
      <c r="Q100" s="7" t="s">
        <v>86</v>
      </c>
      <c r="R100" s="7" t="s">
        <v>91</v>
      </c>
      <c r="S100" s="7" t="s">
        <v>86</v>
      </c>
      <c r="T100" s="7" t="s">
        <v>80</v>
      </c>
      <c r="U100" s="7" t="s">
        <v>241</v>
      </c>
    </row>
    <row r="101" spans="1:21" ht="15.75" customHeight="1">
      <c r="A101" s="17" t="s">
        <v>59</v>
      </c>
      <c r="B101" s="17" t="s">
        <v>487</v>
      </c>
      <c r="C101" s="17" t="s">
        <v>389</v>
      </c>
      <c r="D101" s="17" t="s">
        <v>390</v>
      </c>
      <c r="E101" s="17" t="s">
        <v>428</v>
      </c>
      <c r="F101" s="17" t="s">
        <v>429</v>
      </c>
      <c r="G101" s="17" t="s">
        <v>567</v>
      </c>
      <c r="H101" s="17" t="s">
        <v>568</v>
      </c>
      <c r="I101" s="17" t="s">
        <v>569</v>
      </c>
      <c r="J101" s="17" t="s">
        <v>129</v>
      </c>
      <c r="K101" s="17" t="s">
        <v>400</v>
      </c>
      <c r="L101" s="17" t="s">
        <v>161</v>
      </c>
      <c r="M101" s="17" t="s">
        <v>570</v>
      </c>
      <c r="N101" s="17" t="s">
        <v>159</v>
      </c>
      <c r="O101" s="17" t="s">
        <v>492</v>
      </c>
      <c r="P101" s="17" t="s">
        <v>44</v>
      </c>
      <c r="Q101" s="17" t="s">
        <v>86</v>
      </c>
      <c r="R101" s="17" t="s">
        <v>134</v>
      </c>
      <c r="S101" s="17" t="s">
        <v>86</v>
      </c>
      <c r="T101" s="17" t="s">
        <v>128</v>
      </c>
      <c r="U101" s="17" t="s">
        <v>236</v>
      </c>
    </row>
    <row r="102" spans="1:21" ht="15.75" customHeight="1"/>
    <row r="103" spans="1:21" ht="15.75" customHeight="1"/>
    <row r="104" spans="1:21" ht="15.75" customHeight="1"/>
    <row r="105" spans="1:21" ht="15.75" customHeight="1"/>
    <row r="106" spans="1:21" ht="15.75" customHeight="1"/>
    <row r="107" spans="1:21" ht="15.75" customHeight="1"/>
    <row r="108" spans="1:21" ht="15.75" customHeight="1"/>
    <row r="109" spans="1:21" ht="15.75" customHeight="1"/>
    <row r="110" spans="1:21" ht="15.75" customHeight="1"/>
    <row r="111" spans="1:21" ht="15.75" customHeight="1"/>
    <row r="112" spans="1:21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:U101" xr:uid="{00000000-0009-0000-0000-000000000000}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00"/>
  <sheetViews>
    <sheetView topLeftCell="A7" workbookViewId="0"/>
  </sheetViews>
  <sheetFormatPr defaultColWidth="12.625" defaultRowHeight="15" customHeight="1"/>
  <cols>
    <col min="1" max="1" width="22.625" customWidth="1"/>
    <col min="2" max="2" width="30.125" customWidth="1"/>
    <col min="3" max="3" width="17.625" hidden="1" customWidth="1"/>
    <col min="4" max="4" width="70" hidden="1" customWidth="1"/>
    <col min="5" max="5" width="36" hidden="1" customWidth="1"/>
    <col min="6" max="6" width="30.125" customWidth="1"/>
    <col min="7" max="7" width="15.125" customWidth="1"/>
    <col min="8" max="8" width="20" customWidth="1"/>
    <col min="9" max="9" width="52" customWidth="1"/>
    <col min="10" max="10" width="25.125" customWidth="1"/>
    <col min="11" max="11" width="15.125" customWidth="1"/>
    <col min="12" max="12" width="25.125" customWidth="1"/>
    <col min="13" max="26" width="8.625" customWidth="1"/>
  </cols>
  <sheetData>
    <row r="1" spans="1:12" ht="42" customHeight="1">
      <c r="A1" s="2" t="s">
        <v>2</v>
      </c>
      <c r="B1" s="2" t="s">
        <v>7</v>
      </c>
      <c r="C1" s="2" t="s">
        <v>8</v>
      </c>
      <c r="D1" s="2" t="s">
        <v>11</v>
      </c>
      <c r="E1" s="2" t="s">
        <v>12</v>
      </c>
      <c r="F1" s="2" t="s">
        <v>17</v>
      </c>
      <c r="G1" s="2" t="s">
        <v>21</v>
      </c>
      <c r="H1" s="2" t="s">
        <v>23</v>
      </c>
      <c r="I1" s="2" t="s">
        <v>26</v>
      </c>
      <c r="J1" s="2" t="s">
        <v>27</v>
      </c>
      <c r="K1" s="6" t="s">
        <v>29</v>
      </c>
      <c r="L1" s="6" t="s">
        <v>31</v>
      </c>
    </row>
    <row r="2" spans="1:12" ht="96">
      <c r="A2" s="7" t="s">
        <v>32</v>
      </c>
      <c r="B2" s="7" t="s">
        <v>34</v>
      </c>
      <c r="C2" s="7" t="s">
        <v>37</v>
      </c>
      <c r="D2" s="7" t="s">
        <v>38</v>
      </c>
      <c r="E2" s="7" t="s">
        <v>40</v>
      </c>
      <c r="F2" s="10" t="s">
        <v>42</v>
      </c>
      <c r="G2" s="7" t="s">
        <v>41</v>
      </c>
      <c r="H2" s="7" t="s">
        <v>44</v>
      </c>
      <c r="I2" s="7" t="s">
        <v>46</v>
      </c>
      <c r="J2" s="7" t="s">
        <v>48</v>
      </c>
      <c r="K2" s="13" t="s">
        <v>52</v>
      </c>
      <c r="L2" s="13"/>
    </row>
    <row r="3" spans="1:12" ht="132">
      <c r="A3" s="15" t="s">
        <v>51</v>
      </c>
      <c r="B3" s="17" t="s">
        <v>53</v>
      </c>
      <c r="C3" s="17" t="s">
        <v>58</v>
      </c>
      <c r="D3" s="17" t="s">
        <v>60</v>
      </c>
      <c r="E3" s="17" t="s">
        <v>61</v>
      </c>
      <c r="F3" s="15" t="s">
        <v>56</v>
      </c>
      <c r="G3" s="15" t="s">
        <v>55</v>
      </c>
      <c r="H3" s="17" t="s">
        <v>44</v>
      </c>
      <c r="I3" s="17" t="s">
        <v>64</v>
      </c>
      <c r="J3" s="17" t="s">
        <v>67</v>
      </c>
      <c r="K3" s="18" t="s">
        <v>52</v>
      </c>
      <c r="L3" s="18"/>
    </row>
    <row r="4" spans="1:12" ht="96">
      <c r="A4" s="7" t="s">
        <v>65</v>
      </c>
      <c r="B4" s="7" t="s">
        <v>68</v>
      </c>
      <c r="C4" s="7" t="s">
        <v>73</v>
      </c>
      <c r="D4" s="7" t="s">
        <v>74</v>
      </c>
      <c r="E4" s="7" t="s">
        <v>75</v>
      </c>
      <c r="F4" s="10" t="s">
        <v>71</v>
      </c>
      <c r="G4" s="10" t="s">
        <v>55</v>
      </c>
      <c r="H4" s="7" t="s">
        <v>77</v>
      </c>
      <c r="I4" s="7" t="s">
        <v>78</v>
      </c>
      <c r="J4" s="7" t="s">
        <v>81</v>
      </c>
      <c r="K4" s="13" t="s">
        <v>52</v>
      </c>
      <c r="L4" s="13"/>
    </row>
    <row r="5" spans="1:12" ht="96">
      <c r="A5" s="17" t="s">
        <v>80</v>
      </c>
      <c r="B5" s="17" t="s">
        <v>83</v>
      </c>
      <c r="C5" s="17" t="s">
        <v>87</v>
      </c>
      <c r="D5" s="17" t="s">
        <v>88</v>
      </c>
      <c r="E5" s="17" t="s">
        <v>75</v>
      </c>
      <c r="F5" s="15" t="s">
        <v>85</v>
      </c>
      <c r="G5" s="17" t="s">
        <v>41</v>
      </c>
      <c r="H5" s="17" t="s">
        <v>44</v>
      </c>
      <c r="I5" s="17" t="s">
        <v>91</v>
      </c>
      <c r="J5" s="17" t="s">
        <v>81</v>
      </c>
      <c r="K5" s="18" t="s">
        <v>52</v>
      </c>
      <c r="L5" s="18"/>
    </row>
    <row r="6" spans="1:12" ht="96">
      <c r="A6" s="7" t="s">
        <v>93</v>
      </c>
      <c r="B6" s="7" t="s">
        <v>82</v>
      </c>
      <c r="C6" s="7" t="s">
        <v>95</v>
      </c>
      <c r="D6" s="7" t="s">
        <v>98</v>
      </c>
      <c r="E6" s="7" t="s">
        <v>99</v>
      </c>
      <c r="F6" s="10" t="s">
        <v>100</v>
      </c>
      <c r="G6" s="7" t="s">
        <v>41</v>
      </c>
      <c r="H6" s="7" t="s">
        <v>44</v>
      </c>
      <c r="I6" s="7" t="s">
        <v>96</v>
      </c>
      <c r="J6" s="7" t="s">
        <v>102</v>
      </c>
      <c r="K6" s="13" t="s">
        <v>104</v>
      </c>
      <c r="L6" s="13"/>
    </row>
    <row r="7" spans="1:12" ht="96">
      <c r="A7" s="17" t="s">
        <v>105</v>
      </c>
      <c r="B7" s="17" t="s">
        <v>106</v>
      </c>
      <c r="C7" s="17" t="s">
        <v>107</v>
      </c>
      <c r="D7" s="17" t="s">
        <v>108</v>
      </c>
      <c r="E7" s="17" t="s">
        <v>109</v>
      </c>
      <c r="F7" s="15" t="s">
        <v>111</v>
      </c>
      <c r="G7" s="15" t="s">
        <v>55</v>
      </c>
      <c r="H7" s="17" t="s">
        <v>44</v>
      </c>
      <c r="I7" s="17" t="s">
        <v>113</v>
      </c>
      <c r="J7" s="17" t="s">
        <v>114</v>
      </c>
      <c r="K7" s="18" t="s">
        <v>52</v>
      </c>
      <c r="L7" s="18"/>
    </row>
    <row r="8" spans="1:12" ht="96">
      <c r="A8" s="7" t="s">
        <v>117</v>
      </c>
      <c r="B8" s="7" t="s">
        <v>118</v>
      </c>
      <c r="C8" s="7" t="s">
        <v>119</v>
      </c>
      <c r="D8" s="7" t="s">
        <v>120</v>
      </c>
      <c r="E8" s="7" t="s">
        <v>40</v>
      </c>
      <c r="F8" s="10" t="s">
        <v>122</v>
      </c>
      <c r="G8" s="7" t="s">
        <v>123</v>
      </c>
      <c r="H8" s="7" t="s">
        <v>77</v>
      </c>
      <c r="I8" s="7" t="s">
        <v>125</v>
      </c>
      <c r="J8" s="7" t="s">
        <v>126</v>
      </c>
      <c r="K8" s="13" t="s">
        <v>52</v>
      </c>
      <c r="L8" s="13"/>
    </row>
    <row r="9" spans="1:12" ht="96">
      <c r="A9" s="17" t="s">
        <v>128</v>
      </c>
      <c r="B9" s="17" t="s">
        <v>129</v>
      </c>
      <c r="C9" s="17" t="s">
        <v>130</v>
      </c>
      <c r="D9" s="17" t="s">
        <v>131</v>
      </c>
      <c r="E9" s="17" t="s">
        <v>109</v>
      </c>
      <c r="F9" s="15" t="s">
        <v>133</v>
      </c>
      <c r="G9" s="15" t="s">
        <v>55</v>
      </c>
      <c r="H9" s="17" t="s">
        <v>77</v>
      </c>
      <c r="I9" s="17" t="s">
        <v>134</v>
      </c>
      <c r="J9" s="17" t="s">
        <v>135</v>
      </c>
      <c r="K9" s="18" t="s">
        <v>104</v>
      </c>
      <c r="L9" s="18"/>
    </row>
    <row r="10" spans="1:12" ht="96">
      <c r="A10" s="25" t="s">
        <v>137</v>
      </c>
      <c r="B10" s="25" t="s">
        <v>138</v>
      </c>
      <c r="C10" s="7"/>
      <c r="D10" s="7"/>
      <c r="E10" s="7"/>
      <c r="F10" s="25" t="s">
        <v>141</v>
      </c>
      <c r="G10" s="25" t="s">
        <v>41</v>
      </c>
      <c r="H10" s="7"/>
      <c r="I10" s="7"/>
      <c r="J10" s="7"/>
      <c r="K10" s="13" t="s">
        <v>104</v>
      </c>
      <c r="L10" s="25" t="s">
        <v>143</v>
      </c>
    </row>
    <row r="11" spans="1:12" ht="108">
      <c r="A11" s="26" t="s">
        <v>146</v>
      </c>
      <c r="B11" s="26" t="s">
        <v>148</v>
      </c>
      <c r="C11" s="17"/>
      <c r="D11" s="17"/>
      <c r="E11" s="17"/>
      <c r="F11" s="26" t="s">
        <v>152</v>
      </c>
      <c r="G11" s="26" t="s">
        <v>123</v>
      </c>
      <c r="H11" s="17"/>
      <c r="I11" s="17"/>
      <c r="J11" s="17"/>
      <c r="K11" s="18" t="s">
        <v>104</v>
      </c>
      <c r="L11" s="26" t="s">
        <v>156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:L11" xr:uid="{00000000-0009-0000-0000-000001000000}"/>
  <dataValidations count="1">
    <dataValidation type="list" allowBlank="1" showErrorMessage="1" sqref="K2:K11" xr:uid="{00000000-0002-0000-0100-000000000000}">
      <formula1>"Manter,Ajustar,Desbobrar,Fundir,Descartar,Transversal"</formula1>
    </dataValidation>
  </dataValidation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000"/>
  <sheetViews>
    <sheetView topLeftCell="A19" workbookViewId="0">
      <selection sqref="A1:B1"/>
    </sheetView>
  </sheetViews>
  <sheetFormatPr defaultColWidth="12.625" defaultRowHeight="15" customHeight="1"/>
  <cols>
    <col min="1" max="1" width="31.375" customWidth="1"/>
    <col min="2" max="2" width="15.125" customWidth="1"/>
    <col min="3" max="3" width="6.375" customWidth="1"/>
    <col min="4" max="4" width="31.375" customWidth="1"/>
    <col min="5" max="5" width="15.125" customWidth="1"/>
  </cols>
  <sheetData>
    <row r="1" spans="1:26">
      <c r="A1" s="48" t="s">
        <v>103</v>
      </c>
      <c r="B1" s="47"/>
      <c r="C1" s="19"/>
      <c r="D1" s="20" t="s">
        <v>47</v>
      </c>
      <c r="E1" s="20" t="s">
        <v>110</v>
      </c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14.25">
      <c r="A2" s="19"/>
      <c r="B2" s="19"/>
      <c r="C2" s="19"/>
      <c r="D2" s="22" t="s">
        <v>41</v>
      </c>
      <c r="E2" s="23">
        <f>COUNTIF('Tabela completa'!$N$2:$N1000,$D2)</f>
        <v>10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42.75">
      <c r="A3" s="24" t="s">
        <v>136</v>
      </c>
      <c r="B3" s="22" t="s">
        <v>59</v>
      </c>
      <c r="C3" s="19"/>
      <c r="D3" s="22" t="s">
        <v>139</v>
      </c>
      <c r="E3" s="23">
        <f>COUNTIF('Tabela completa'!$N$2:$N1000,$D3)</f>
        <v>4</v>
      </c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4" t="s">
        <v>142</v>
      </c>
      <c r="B4" s="23">
        <f>COUNTA('Tabela completa'!B2:B1000)</f>
        <v>100</v>
      </c>
      <c r="C4" s="19"/>
      <c r="D4" s="22" t="s">
        <v>90</v>
      </c>
      <c r="E4" s="23">
        <f>COUNTIF('Tabela completa'!$N$2:$N1000,$D4)</f>
        <v>26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30">
      <c r="A5" s="24" t="s">
        <v>149</v>
      </c>
      <c r="B5" s="23">
        <v>30</v>
      </c>
      <c r="C5" s="19"/>
      <c r="D5" s="22" t="s">
        <v>151</v>
      </c>
      <c r="E5" s="23">
        <f>COUNTIF('Tabela completa'!$N$2:$N1000,$D5)</f>
        <v>0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30">
      <c r="A6" s="24" t="s">
        <v>155</v>
      </c>
      <c r="B6" s="23">
        <v>25</v>
      </c>
      <c r="C6" s="19"/>
      <c r="D6" s="22" t="s">
        <v>55</v>
      </c>
      <c r="E6" s="23">
        <f>COUNTIF('Tabela completa'!$N$2:$N1000,$D6)</f>
        <v>16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14.25">
      <c r="A7" s="19"/>
      <c r="B7" s="19"/>
      <c r="C7" s="19"/>
      <c r="D7" s="22" t="s">
        <v>159</v>
      </c>
      <c r="E7" s="23">
        <f>COUNTIF('Tabela completa'!$N$2:$N1000,$D7)</f>
        <v>19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4.25">
      <c r="A8" s="19"/>
      <c r="B8" s="19"/>
      <c r="C8" s="19"/>
      <c r="D8" s="27" t="s">
        <v>160</v>
      </c>
      <c r="E8" s="28">
        <f>COUNTIF('Tabela completa'!$N$2:$N1000,$D8)</f>
        <v>25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>
      <c r="A9" s="20" t="s">
        <v>43</v>
      </c>
      <c r="B9" s="20" t="s">
        <v>110</v>
      </c>
      <c r="C9" s="19"/>
      <c r="D9" s="19"/>
      <c r="E9" s="19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4.25">
      <c r="A10" s="22" t="s">
        <v>161</v>
      </c>
      <c r="B10" s="23">
        <f>COUNTIF('Tabela completa'!$L$2:$L1000,A10)</f>
        <v>29</v>
      </c>
      <c r="C10" s="19"/>
      <c r="D10" s="19"/>
      <c r="E10" s="19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>
      <c r="A11" s="22" t="s">
        <v>86</v>
      </c>
      <c r="B11" s="23">
        <f>COUNTIF('Tabela completa'!$L$2:$L1000,A11)</f>
        <v>46</v>
      </c>
      <c r="C11" s="19"/>
      <c r="D11" s="20" t="s">
        <v>164</v>
      </c>
      <c r="E11" s="20" t="s">
        <v>165</v>
      </c>
      <c r="F11" s="20" t="s">
        <v>166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28.5">
      <c r="A12" s="22" t="s">
        <v>167</v>
      </c>
      <c r="B12" s="23">
        <f>COUNTIF('Tabela completa'!$L$2:$L1000,A12)</f>
        <v>22</v>
      </c>
      <c r="C12" s="19"/>
      <c r="D12" s="22" t="str">
        <f ca="1">IFERROR(__xludf.DUMMYFUNCTION("UNIQUE(FILTER('Tabela completa'!T2:T101, 'Tabela completa'!T2:T101&lt;&gt;"""", 'Tabela completa'!T2:T101&lt;&gt;""Não se aplica""))"),"Governança, dados e maturidade da gestão da pesquisa")</f>
        <v>Governança, dados e maturidade da gestão da pesquisa</v>
      </c>
      <c r="E12" s="29">
        <f ca="1">COUNTIF('Tabela completa'!$T$2:$T1000,$D12)</f>
        <v>5</v>
      </c>
      <c r="F12" s="21">
        <f ca="1">COUNTIFS('Tabela completa'!$T$2:$T1000,$D12,'Tabela completa'!$L$2:$L1000,"Alto")</f>
        <v>2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28.5">
      <c r="A13" s="22" t="s">
        <v>173</v>
      </c>
      <c r="B13" s="23">
        <f>COUNTIF('Tabela completa'!$L$2:$L1000,A13)</f>
        <v>3</v>
      </c>
      <c r="C13" s="19"/>
      <c r="D13" s="30" t="str">
        <f ca="1">IFERROR(__xludf.DUMMYFUNCTION("""COMPUTED_VALUE"""),"Pesquisa aplicada, inovação e desenvolvimento territorial")</f>
        <v>Pesquisa aplicada, inovação e desenvolvimento territorial</v>
      </c>
      <c r="E13" s="31">
        <f ca="1">COUNTIF('Tabela completa'!$T$2:$T1000,$D13)</f>
        <v>12</v>
      </c>
      <c r="F13" s="32">
        <f ca="1">COUNTIFS('Tabela completa'!$T$2:$T1000,$D13,'Tabela completa'!$L$2:$L1000,"Alto")</f>
        <v>5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28.5">
      <c r="A14" s="19"/>
      <c r="B14" s="19"/>
      <c r="C14" s="19"/>
      <c r="D14" s="22" t="str">
        <f ca="1">IFERROR(__xludf.DUMMYFUNCTION("""COMPUTED_VALUE"""),"Formação científica, iniciação científica e permanência discente")</f>
        <v>Formação científica, iniciação científica e permanência discente</v>
      </c>
      <c r="E14" s="29">
        <f ca="1">COUNTIF('Tabela completa'!$T$2:$T1000,$D14)</f>
        <v>12</v>
      </c>
      <c r="F14" s="21">
        <f ca="1">COUNTIFS('Tabela completa'!$T$2:$T1000,$D14,'Tabela completa'!$L$2:$L1000,"Alto")</f>
        <v>3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28.5">
      <c r="A15" s="49" t="s">
        <v>178</v>
      </c>
      <c r="B15" s="47"/>
      <c r="C15" s="19"/>
      <c r="D15" s="22" t="str">
        <f ca="1">IFERROR(__xludf.DUMMYFUNCTION("""COMPUTED_VALUE"""),"Integridade científica, ética e segurança regulatória")</f>
        <v>Integridade científica, ética e segurança regulatória</v>
      </c>
      <c r="E15" s="29">
        <f ca="1">COUNTIF('Tabela completa'!$T$2:$T1000,$D15)</f>
        <v>3</v>
      </c>
      <c r="F15" s="21">
        <f ca="1">COUNTIFS('Tabela completa'!$T$2:$T1000,$D15,'Tabela completa'!$L$2:$L1000,"Alto")</f>
        <v>2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28.5">
      <c r="A16" s="50" t="s">
        <v>185</v>
      </c>
      <c r="B16" s="47"/>
      <c r="C16" s="19"/>
      <c r="D16" s="22" t="str">
        <f ca="1">IFERROR(__xludf.DUMMYFUNCTION("""COMPUTED_VALUE"""),"Pós-graduação, verticalização e atratividade acadêmica")</f>
        <v>Pós-graduação, verticalização e atratividade acadêmica</v>
      </c>
      <c r="E16" s="29">
        <f ca="1">COUNTIF('Tabela completa'!$T$2:$T1000,$D16)</f>
        <v>12</v>
      </c>
      <c r="F16" s="21">
        <f ca="1">COUNTIFS('Tabela completa'!$T$2:$T1000,$D16,'Tabela completa'!$L$2:$L1000,"Alto")</f>
        <v>3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28.5">
      <c r="A17" s="47"/>
      <c r="B17" s="47"/>
      <c r="C17" s="19"/>
      <c r="D17" s="30" t="str">
        <f ca="1">IFERROR(__xludf.DUMMYFUNCTION("""COMPUTED_VALUE"""),"Sustentabilidade financeira, fomento e captação externa")</f>
        <v>Sustentabilidade financeira, fomento e captação externa</v>
      </c>
      <c r="E17" s="31">
        <f ca="1">COUNTIF('Tabela completa'!$T$2:$T1000,$D17)</f>
        <v>20</v>
      </c>
      <c r="F17" s="32">
        <f ca="1">COUNTIFS('Tabela completa'!$T$2:$T1000,$D17,'Tabela completa'!$L$2:$L1000,"Alto")</f>
        <v>9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28.5">
      <c r="A18" s="47"/>
      <c r="B18" s="47"/>
      <c r="C18" s="19"/>
      <c r="D18" s="22" t="str">
        <f ca="1">IFERROR(__xludf.DUMMYFUNCTION("""COMPUTED_VALUE"""),"Infraestrutura e capacidade tecnológica para pesquisa")</f>
        <v>Infraestrutura e capacidade tecnológica para pesquisa</v>
      </c>
      <c r="E18" s="29">
        <f ca="1">COUNTIF('Tabela completa'!$T$2:$T1000,$D18)</f>
        <v>9</v>
      </c>
      <c r="F18" s="21">
        <f ca="1">COUNTIFS('Tabela completa'!$T$2:$T1000,$D18,'Tabela completa'!$L$2:$L1000,"Alto")</f>
        <v>4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42.75">
      <c r="A19" s="47"/>
      <c r="B19" s="47"/>
      <c r="C19" s="19"/>
      <c r="D19" s="22" t="str">
        <f ca="1">IFERROR(__xludf.DUMMYFUNCTION("""COMPUTED_VALUE"""),"Engajamento, capacitação e capacidade de execução em pesquisa")</f>
        <v>Engajamento, capacitação e capacidade de execução em pesquisa</v>
      </c>
      <c r="E19" s="29">
        <f ca="1">COUNTIF('Tabela completa'!$T$2:$T1000,$D19)</f>
        <v>2</v>
      </c>
      <c r="F19" s="21">
        <f ca="1">COUNTIFS('Tabela completa'!$T$2:$T1000,$D19,'Tabela completa'!$L$2:$L1000,"Alto")</f>
        <v>1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8">
      <c r="A20" s="47"/>
      <c r="B20" s="47"/>
      <c r="C20" s="19"/>
      <c r="D20" s="35" t="s">
        <v>210</v>
      </c>
      <c r="E20" s="36">
        <f t="shared" ref="E20:F20" ca="1" si="0">SUM(E12:E19)</f>
        <v>75</v>
      </c>
      <c r="F20" s="36">
        <f t="shared" ca="1" si="0"/>
        <v>29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4.25">
      <c r="A21" s="47"/>
      <c r="B21" s="47"/>
      <c r="C21" s="19"/>
      <c r="D21" s="19"/>
      <c r="E21" s="19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4.25">
      <c r="A22" s="47"/>
      <c r="B22" s="47"/>
      <c r="C22" s="19"/>
      <c r="D22" s="19"/>
      <c r="E22" s="19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47.25" customHeight="1">
      <c r="A23" s="47"/>
      <c r="B23" s="47"/>
      <c r="C23" s="19"/>
      <c r="D23" s="19"/>
      <c r="E23" s="19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4.25">
      <c r="A24" s="19"/>
      <c r="B24" s="19"/>
      <c r="C24" s="19"/>
      <c r="D24" s="19"/>
      <c r="E24" s="19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4.25">
      <c r="A25" s="51" t="s">
        <v>226</v>
      </c>
      <c r="B25" s="47"/>
      <c r="C25" s="47"/>
      <c r="D25" s="47"/>
      <c r="E25" s="47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20" t="s">
        <v>235</v>
      </c>
      <c r="B26" s="20" t="s">
        <v>237</v>
      </c>
      <c r="C26" s="37"/>
      <c r="D26" s="20" t="s">
        <v>239</v>
      </c>
      <c r="E26" s="20" t="s">
        <v>237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28.5">
      <c r="A27" s="38" t="str">
        <f ca="1">IFERROR(__xludf.DUMMYFUNCTION("UNIQUE(FILTER('Tabela completa'!D2:D101, 'Tabela completa'!D2:D101&lt;&gt;""""))"),"Fomento, editais e bolsas de pesquisa")</f>
        <v>Fomento, editais e bolsas de pesquisa</v>
      </c>
      <c r="B27" s="39">
        <f ca="1">COUNTIFS('Tabela completa'!$D$2:$D1000,A27,'Tabela completa'!$L$2:$L1000,"Alto")</f>
        <v>0</v>
      </c>
      <c r="C27" s="40"/>
      <c r="D27" s="41" t="str">
        <f ca="1">IFERROR(__xludf.DUMMYFUNCTION("UNIQUE(FILTER('Tabela completa'!F2:F101, 'Tabela completa'!F2:F101&lt;&gt;""""))"),"Dados, transformação digital, IA e inovação educacional")</f>
        <v>Dados, transformação digital, IA e inovação educacional</v>
      </c>
      <c r="E27" s="39">
        <f ca="1">COUNTIFS('Tabela completa'!$F$2:$F1000,D27,'Tabela completa'!$L$2:$L1000,"Alto")</f>
        <v>4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42.75">
      <c r="A28" s="38" t="str">
        <f ca="1">IFERROR(__xludf.DUMMYFUNCTION("""COMPUTED_VALUE"""),"Iniciação científica, adesão discente e formação pela pesquisa")</f>
        <v>Iniciação científica, adesão discente e formação pela pesquisa</v>
      </c>
      <c r="B28" s="39">
        <f ca="1">COUNTIFS('Tabela completa'!$D$2:$D1000,A28,'Tabela completa'!$L$2:$L1000,"Alto")</f>
        <v>2</v>
      </c>
      <c r="C28" s="40"/>
      <c r="D28" s="41" t="str">
        <f ca="1">IFERROR(__xludf.DUMMYFUNCTION("""COMPUTED_VALUE"""),"Articulação com o setor produtivo, arranjos locais e desenvolvimento regional")</f>
        <v>Articulação com o setor produtivo, arranjos locais e desenvolvimento regional</v>
      </c>
      <c r="E28" s="39">
        <f ca="1">COUNTIFS('Tabela completa'!$F$2:$F1000,D28,'Tabela completa'!$L$2:$L1000,"Alto")</f>
        <v>6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42.75">
      <c r="A29" s="38" t="str">
        <f ca="1">IFERROR(__xludf.DUMMYFUNCTION("""COMPUTED_VALUE"""),"Ética e conformidade na pesquisa")</f>
        <v>Ética e conformidade na pesquisa</v>
      </c>
      <c r="B29" s="39">
        <f ca="1">COUNTIFS('Tabela completa'!$D$2:$D1000,A29,'Tabela completa'!$L$2:$L1000,"Alto")</f>
        <v>1</v>
      </c>
      <c r="C29" s="40"/>
      <c r="D29" s="41" t="str">
        <f ca="1">IFERROR(__xludf.DUMMYFUNCTION("""COMPUTED_VALUE"""),"Políticas públicas, articulação governamental e fortalecimento da EPT")</f>
        <v>Políticas públicas, articulação governamental e fortalecimento da EPT</v>
      </c>
      <c r="E29" s="39">
        <f ca="1">COUNTIFS('Tabela completa'!$F$2:$F1000,D29,'Tabela completa'!$L$2:$L1000,"Alto")</f>
        <v>3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42.75">
      <c r="A30" s="38" t="str">
        <f ca="1">IFERROR(__xludf.DUMMYFUNCTION("""COMPUTED_VALUE"""),"Parcerias, inovação aplicada, alinhamento territorial, ambientes de inovação e Polo Embrapii")</f>
        <v>Parcerias, inovação aplicada, alinhamento territorial, ambientes de inovação e Polo Embrapii</v>
      </c>
      <c r="B30" s="39">
        <f ca="1">COUNTIFS('Tabela completa'!$D$2:$D1000,A30,'Tabela completa'!$L$2:$L1000,"Alto")</f>
        <v>6</v>
      </c>
      <c r="C30" s="40"/>
      <c r="D30" s="41" t="str">
        <f ca="1">IFERROR(__xludf.DUMMYFUNCTION("""COMPUTED_VALUE"""),"Ampliação do acesso, inclusão e diversificação da oferta educacional")</f>
        <v>Ampliação do acesso, inclusão e diversificação da oferta educacional</v>
      </c>
      <c r="E30" s="39">
        <f ca="1">COUNTIFS('Tabela completa'!$F$2:$F1000,D30,'Tabela completa'!$L$2:$L1000,"Alto")</f>
        <v>0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28.5">
      <c r="A31" s="38" t="str">
        <f ca="1">IFERROR(__xludf.DUMMYFUNCTION("""COMPUTED_VALUE"""),"Pós-graduação, verticalização e qualificação do corpo docente")</f>
        <v>Pós-graduação, verticalização e qualificação do corpo docente</v>
      </c>
      <c r="B31" s="39">
        <f ca="1">COUNTIFS('Tabela completa'!$D$2:$D1000,A31,'Tabela completa'!$L$2:$L1000,"Alto")</f>
        <v>2</v>
      </c>
      <c r="C31" s="40"/>
      <c r="D31" s="41" t="str">
        <f ca="1">IFERROR(__xludf.DUMMYFUNCTION("""COMPUTED_VALUE"""),"Governança, gestão por resultados e maturidade institucional")</f>
        <v>Governança, gestão por resultados e maturidade institucional</v>
      </c>
      <c r="E31" s="39">
        <f ca="1">COUNTIFS('Tabela completa'!$F$2:$F1000,D31,'Tabela completa'!$L$2:$L1000,"Alto")</f>
        <v>4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42.75">
      <c r="A32" s="42" t="str">
        <f ca="1">IFERROR(__xludf.DUMMYFUNCTION("""COMPUTED_VALUE"""),"Capacitação em pesquisa, inovação e ética")</f>
        <v>Capacitação em pesquisa, inovação e ética</v>
      </c>
      <c r="B32" s="39">
        <f ca="1">COUNTIFS('Tabela completa'!$D$2:$D1000,A32,'Tabela completa'!$L$2:$L1000,"Alto")</f>
        <v>3</v>
      </c>
      <c r="C32" s="40"/>
      <c r="D32" s="43" t="str">
        <f ca="1">IFERROR(__xludf.DUMMYFUNCTION("""COMPUTED_VALUE"""),"Restrição, instabilidade orçamentária e dependência de fontes extraordinárias")</f>
        <v>Restrição, instabilidade orçamentária e dependência de fontes extraordinárias</v>
      </c>
      <c r="E32" s="39">
        <f ca="1">COUNTIFS('Tabela completa'!$F$2:$F1000,D32,'Tabela completa'!$L$2:$L1000,"Alto")</f>
        <v>4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28.5">
      <c r="A33" s="42" t="str">
        <f ca="1">IFERROR(__xludf.DUMMYFUNCTION("""COMPUTED_VALUE"""),"Orçamento, bolsas e fomento aos projetos de pesquisa")</f>
        <v>Orçamento, bolsas e fomento aos projetos de pesquisa</v>
      </c>
      <c r="B33" s="39">
        <f ca="1">COUNTIFS('Tabela completa'!$D$2:$D1000,A33,'Tabela completa'!$L$2:$L1000,"Alto")</f>
        <v>4</v>
      </c>
      <c r="C33" s="40"/>
      <c r="D33" s="43" t="str">
        <f ca="1">IFERROR(__xludf.DUMMYFUNCTION("""COMPUTED_VALUE"""),"Instabilidade político-institucional e fragilidade de articulação estratégica")</f>
        <v>Instabilidade político-institucional e fragilidade de articulação estratégica</v>
      </c>
      <c r="E33" s="39">
        <f ca="1">COUNTIFS('Tabela completa'!$F$2:$F1000,D33,'Tabela completa'!$L$2:$L1000,"Alto")</f>
        <v>2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42.75">
      <c r="A34" s="42" t="str">
        <f ca="1">IFERROR(__xludf.DUMMYFUNCTION("""COMPUTED_VALUE"""),"Infraestrutura laboratorial, equipamentos, insumos e recursos computacionais")</f>
        <v>Infraestrutura laboratorial, equipamentos, insumos e recursos computacionais</v>
      </c>
      <c r="B34" s="39">
        <f ca="1">COUNTIFS('Tabela completa'!$D$2:$D1000,A34,'Tabela completa'!$L$2:$L1000,"Alto")</f>
        <v>4</v>
      </c>
      <c r="C34" s="40"/>
      <c r="D34" s="43" t="str">
        <f ca="1">IFERROR(__xludf.DUMMYFUNCTION("""COMPUTED_VALUE"""),"Vulnerabilidade social, barreiras de acesso e ameaças à permanência discente")</f>
        <v>Vulnerabilidade social, barreiras de acesso e ameaças à permanência discente</v>
      </c>
      <c r="E34" s="39">
        <f ca="1">COUNTIFS('Tabela completa'!$F$2:$F1000,D34,'Tabela completa'!$L$2:$L1000,"Alto")</f>
        <v>2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42.75">
      <c r="A35" s="42" t="str">
        <f ca="1">IFERROR(__xludf.DUMMYFUNCTION("""COMPUTED_VALUE"""),"Captação externa de recursos incipiente")</f>
        <v>Captação externa de recursos incipiente</v>
      </c>
      <c r="B35" s="39">
        <f ca="1">COUNTIFS('Tabela completa'!$D$2:$D1000,A35,'Tabela completa'!$L$2:$L1000,"Alto")</f>
        <v>5</v>
      </c>
      <c r="C35" s="40"/>
      <c r="D35" s="43" t="str">
        <f ca="1">IFERROR(__xludf.DUMMYFUNCTION("""COMPUTED_VALUE"""),"Mudanças socioculturais, baixa atratividade da oferta e fragilidade da imagem institucional")</f>
        <v>Mudanças socioculturais, baixa atratividade da oferta e fragilidade da imagem institucional</v>
      </c>
      <c r="E35" s="39">
        <f ca="1">COUNTIFS('Tabela completa'!$F$2:$F1000,D35,'Tabela completa'!$L$2:$L1000,"Alto")</f>
        <v>3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42.75">
      <c r="A36" s="42" t="str">
        <f ca="1">IFERROR(__xludf.DUMMYFUNCTION("""COMPUTED_VALUE"""),"Adesão de servidores, carga de trabalho e equipe de apoio reduzida")</f>
        <v>Adesão de servidores, carga de trabalho e equipe de apoio reduzida</v>
      </c>
      <c r="B36" s="39">
        <f ca="1">COUNTIFS('Tabela completa'!$D$2:$D1000,A36,'Tabela completa'!$L$2:$L1000,"Alto")</f>
        <v>2</v>
      </c>
      <c r="C36" s="40"/>
      <c r="D36" s="43" t="str">
        <f ca="1">IFERROR(__xludf.DUMMYFUNCTION("""COMPUTED_VALUE"""),"Provimento de pessoal, carreira pública e distribuição de cargos e funções")</f>
        <v>Provimento de pessoal, carreira pública e distribuição de cargos e funções</v>
      </c>
      <c r="E36" s="39">
        <f ca="1">COUNTIFS('Tabela completa'!$F$2:$F1000,D36,'Tabela completa'!$L$2:$L1000,"Alto")</f>
        <v>1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8">
      <c r="A37" s="35" t="s">
        <v>210</v>
      </c>
      <c r="B37" s="44">
        <f ca="1">SUM(B25:B36)</f>
        <v>29</v>
      </c>
      <c r="C37" s="45"/>
      <c r="D37" s="35" t="s">
        <v>210</v>
      </c>
      <c r="E37" s="44">
        <f ca="1">SUM(E25:E36)</f>
        <v>29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4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4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4.2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4.2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4.2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4.2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4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4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4.2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14.2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4.2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14.2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14.2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4.2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14.2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14.2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4.2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14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14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14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14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14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14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14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14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4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14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14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4.2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14.2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14.2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14.2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14.2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14.2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4.2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14.2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4.2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14.2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4.2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14.2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14.2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4.2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14.2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14.2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14.2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14.2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14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14.2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14.2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4.2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14.2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4.2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4.2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14.2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4.2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14.2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14.2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14.2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14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14.2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14.2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4.2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14.2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4.2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14.2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4.2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14.2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14.2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4.2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14.2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14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14.2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4.2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14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14.2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14.2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14.2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4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4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14.2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14.2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14.2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4.2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14.2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14.2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14.2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4.2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14.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14.2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14.2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14.2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4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4.2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14.2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14.2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14.2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14.2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14.2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14.2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14.2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4.2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14.2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4.2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14.2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14.2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14.2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4.2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14.2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14.2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14.2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4.2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14.2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14.2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14.2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14.2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4.2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4.2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14.2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14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14.2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14.2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14.2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14.2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14.2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14.2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4.2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14.2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4.2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14.2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14.2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14.2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4.2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14.2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14.2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14.2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4.2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14.2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14.2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14.2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14.2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4.2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4.2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4.2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14.2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14.2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14.2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14.2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14.2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14.2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4.2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14.2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4.2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14.2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14.2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4.2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14.25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14.25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14.2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14.2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14.2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14.25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14.25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14.25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14.25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14.25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14.25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14.25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14.2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14.25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14.25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14.25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14.25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14.2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14.2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14.2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14.2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14.2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14.2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14.2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14.2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14.2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14.2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14.2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14.2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14.2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14.2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14.2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14.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14.25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14.2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14.2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14.2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14.2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14.25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14.25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14.25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14.2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14.2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14.25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ht="14.25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ht="14.2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ht="14.2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ht="14.2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ht="14.2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ht="14.2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ht="14.2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ht="14.2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ht="14.2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ht="14.2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ht="14.2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spans="1:26" ht="14.2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ht="14.25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ht="14.25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ht="14.25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ht="14.25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ht="14.25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ht="14.25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ht="14.2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ht="14.25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ht="14.25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spans="1:26" ht="14.25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ht="14.25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ht="14.25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ht="14.25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ht="14.25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ht="14.25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ht="14.25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ht="14.2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ht="14.25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ht="14.25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14.25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14.25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14.25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14.25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ht="14.25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14.25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14.25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14.2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14.25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14.25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14.25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ht="14.25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14.25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14.25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ht="14.25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ht="14.25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ht="14.25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14.2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14.25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14.25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14.25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14.25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14.25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14.25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14.25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14.25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14.25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14.2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14.25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14.25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ht="14.25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14.25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14.25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14.25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14.25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14.25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14.25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14.2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14.25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14.25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14.25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14.25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14.25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14.25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ht="14.25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14.25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14.25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14.2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14.25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14.25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14.25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ht="14.25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14.25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ht="14.25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ht="14.25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14.25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14.25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14.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14.25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14.25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14.25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14.25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14.25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14.25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14.25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14.25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14.25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ht="14.2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14.25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14.25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14.25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14.25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14.25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14.25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14.25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14.25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14.25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14.2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14.25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14.25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ht="14.25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14.25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14.25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14.25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14.25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14.25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14.25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14.2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14.25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14.25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14.25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14.25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14.25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ht="14.25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ht="14.25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14.25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14.25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14.2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14.25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14.25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14.25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14.25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14.25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14.25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14.25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14.25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14.25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ht="14.2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14.25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14.25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14.25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14.25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14.25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14.25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14.25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14.25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14.25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14.2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14.25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14.25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ht="14.25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14.25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14.25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14.25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14.25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14.25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14.25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ht="14.2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14.25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ht="14.25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ht="14.25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ht="14.25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14.25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14.25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14.25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14.25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14.25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14.2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14.25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14.25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14.25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14.25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14.25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14.25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ht="14.25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14.25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14.25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14.2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14.25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14.25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14.25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14.25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14.25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14.25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14.25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14.25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ht="14.25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ht="14.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14.25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14.25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14.25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14.25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14.25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14.25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14.25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14.25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14.25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ht="14.2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14.25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14.25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14.25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14.25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14.25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14.25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14.25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14.25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14.25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14.2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14.25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ht="14.25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ht="14.25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14.25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14.25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14.25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14.25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14.25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14.25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14.2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14.25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ht="14.25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14.25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14.25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14.25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14.25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14.25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14.25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14.25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14.2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14.25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14.25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ht="14.25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14.25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14.25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14.25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14.25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14.25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14.25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14.2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14.25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ht="14.25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14.25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14.25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14.25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14.25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14.25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14.25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14.25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14.2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ht="14.25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14.25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14.25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14.25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14.25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14.25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14.25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ht="14.25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14.25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ht="14.2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14.25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14.25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14.25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14.25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14.25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14.25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14.25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14.25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14.25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14.2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14.25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14.25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14.25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14.25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14.25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14.25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14.25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14.25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14.25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14.2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14.25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14.25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14.25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14.25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14.25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14.25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14.25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14.25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14.25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14.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14.25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14.25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14.25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14.25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14.25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14.25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14.25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14.25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14.25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14.2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14.25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14.25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14.25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14.25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14.25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14.25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14.25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14.25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14.25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14.2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14.25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14.25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14.25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14.25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14.25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14.25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14.25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14.25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14.25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14.2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14.25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14.25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14.25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14.25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14.25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14.25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14.25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14.25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14.25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14.2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14.25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14.25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14.25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14.25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14.25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14.25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14.25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14.25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14.25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14.2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14.25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14.25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14.25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14.25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14.25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14.25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14.25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14.25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14.25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14.2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14.25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14.25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14.25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14.25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14.25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14.25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14.25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14.25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14.25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14.2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14.25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14.25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14.25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14.25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14.25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14.25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14.25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14.25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14.25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14.2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14.25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14.25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14.25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14.25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14.25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14.25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14.25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14.25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14.25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14.2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14.25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14.25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14.25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14.25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14.25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14.25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14.25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14.25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14.25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14.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14.25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14.25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14.25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14.25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14.25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14.25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14.25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14.25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14.25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14.2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14.25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14.25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14.25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14.25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14.25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14.25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14.25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14.25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14.25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14.2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14.25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14.25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14.25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14.25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14.25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14.25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14.25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14.25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14.25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14.2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14.25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14.25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14.25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14.25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14.25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14.25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14.25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14.25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14.25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14.2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14.25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14.25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14.25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14.25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14.25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14.25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14.25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14.25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14.25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14.2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14.25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14.25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14.25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14.25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14.25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14.25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14.25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14.25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14.25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14.2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14.25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14.25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14.25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14.25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14.25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14.25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14.25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14.25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14.25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14.2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14.25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14.25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14.25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14.25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14.25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14.25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14.25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14.25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14.25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14.2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14.25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14.25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14.25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14.25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14.25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14.25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14.25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14.25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14.25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14.2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14.25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14.25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14.25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14.25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14.25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14.25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14.25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14.25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14.25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14.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14.25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14.25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14.25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14.25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14.25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14.25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14.25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14.25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14.25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14.2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14.25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14.25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14.25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14.25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14.25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14.25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14.25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14.25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14.25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14.2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14.25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14.25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14.25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14.25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14.25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14.25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14.25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14.25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14.25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14.2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14.25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14.25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14.25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14.25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14.25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14.25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14.25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14.25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14.25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14.2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14.25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14.25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14.25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14.25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14.25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14.25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14.25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14.25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14.25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14.2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14.25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14.25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14.25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14.25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14.25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14.25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14.25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14.25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14.25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14.2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14.25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14.25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14.25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14.25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14.25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ht="14.25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ht="14.25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ht="14.25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ht="14.25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ht="14.2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ht="14.25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ht="14.25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ht="14.25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ht="14.25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ht="14.25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ht="14.25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ht="14.25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ht="14.25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ht="14.25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ht="14.2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ht="14.25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ht="14.25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ht="14.25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ht="14.25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ht="14.25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ht="14.25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ht="14.25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ht="14.25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ht="14.25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ht="14.2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ht="14.25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ht="14.25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ht="14.25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ht="14.25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ht="14.25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ht="14.25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ht="14.25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ht="14.25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ht="14.25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ht="14.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ht="14.25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ht="14.25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ht="14.25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ht="14.25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ht="14.25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ht="14.25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ht="14.25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ht="14.25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ht="14.25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ht="14.2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ht="14.25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ht="14.25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ht="14.25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ht="14.25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ht="14.25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ht="14.25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ht="14.25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ht="14.25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ht="14.25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ht="14.2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ht="14.25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ht="14.25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ht="14.25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ht="14.25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ht="14.25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ht="14.25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ht="14.25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ht="14.25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ht="14.25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ht="14.2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ht="14.25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ht="14.25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ht="14.25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ht="14.25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ht="14.25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ht="14.25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ht="14.25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ht="14.25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ht="14.25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ht="14.2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ht="14.25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ht="14.25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ht="14.25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ht="14.25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ht="14.25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14.25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14.25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14.25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14.25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ht="14.2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14.25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14.25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14.25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ht="14.25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ht="14.25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ht="14.25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ht="14.25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ht="14.25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ht="14.25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ht="14.2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ht="14.25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ht="14.25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ht="14.25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ht="14.25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ht="14.25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ht="14.25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ht="14.25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ht="14.25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ht="14.25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ht="14.2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ht="14.25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ht="14.25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ht="14.25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ht="14.25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ht="14.25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ht="14.25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ht="14.25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ht="14.25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ht="14.25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ht="14.2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ht="14.25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ht="14.25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ht="14.25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ht="14.25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ht="14.25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ht="14.25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ht="14.25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ht="14.25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ht="14.25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ht="14.2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14.25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14.25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14.25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14.25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14.25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14.25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14.25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14.25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14.25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14.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14.25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14.25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14.25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14.25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14.25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14.25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ht="14.25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ht="14.25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ht="14.25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ht="14.2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ht="14.25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ht="14.25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ht="14.25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ht="14.25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ht="14.25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ht="14.25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ht="14.25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ht="14.25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ht="14.25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ht="14.2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ht="14.25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ht="14.25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ht="14.25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ht="14.25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ht="14.25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ht="14.25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ht="14.25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ht="14.25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ht="14.25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ht="14.2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ht="14.25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ht="14.25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ht="14.25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ht="14.25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ht="14.25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ht="14.25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ht="14.25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ht="14.25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ht="14.25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ht="14.2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ht="14.25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ht="14.25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ht="14.25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ht="14.25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ht="14.25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ht="14.25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ht="14.25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ht="14.25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ht="14.25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ht="14.2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ht="14.25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ht="14.25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ht="14.25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ht="14.25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ht="14.25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ht="14.25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ht="14.25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ht="14.25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ht="14.25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ht="14.2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ht="14.25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ht="14.25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ht="14.25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ht="14.25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ht="14.25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ht="14.25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ht="14.25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ht="14.25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ht="14.25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spans="1:26" ht="14.25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spans="1:26" ht="14.25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spans="1:26" ht="14.25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spans="1:26" ht="14.25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spans="1:26" ht="14.25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spans="1:26" ht="14.25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mergeCells count="4">
    <mergeCell ref="A1:B1"/>
    <mergeCell ref="A15:B15"/>
    <mergeCell ref="A16:B23"/>
    <mergeCell ref="A25:E25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000"/>
  <sheetViews>
    <sheetView workbookViewId="0">
      <selection sqref="A1:B1"/>
    </sheetView>
  </sheetViews>
  <sheetFormatPr defaultColWidth="12.625" defaultRowHeight="15" customHeight="1"/>
  <cols>
    <col min="1" max="1" width="34" customWidth="1"/>
    <col min="2" max="2" width="90" customWidth="1"/>
    <col min="3" max="26" width="8.625" customWidth="1"/>
  </cols>
  <sheetData>
    <row r="1" spans="1:2" ht="30" customHeight="1">
      <c r="A1" s="52" t="s">
        <v>186</v>
      </c>
      <c r="B1" s="47"/>
    </row>
    <row r="2" spans="1:2" ht="38.25">
      <c r="A2" s="24" t="s">
        <v>189</v>
      </c>
      <c r="B2" s="34" t="s">
        <v>191</v>
      </c>
    </row>
    <row r="3" spans="1:2" ht="30">
      <c r="A3" s="24" t="s">
        <v>192</v>
      </c>
      <c r="B3" s="34" t="s">
        <v>194</v>
      </c>
    </row>
    <row r="4" spans="1:2" ht="30">
      <c r="A4" s="24" t="s">
        <v>195</v>
      </c>
      <c r="B4" s="34" t="s">
        <v>196</v>
      </c>
    </row>
    <row r="5" spans="1:2" ht="51">
      <c r="A5" s="24" t="s">
        <v>197</v>
      </c>
      <c r="B5" s="34" t="s">
        <v>198</v>
      </c>
    </row>
    <row r="6" spans="1:2" ht="63.75">
      <c r="A6" s="24" t="s">
        <v>199</v>
      </c>
      <c r="B6" s="34" t="s">
        <v>200</v>
      </c>
    </row>
    <row r="7" spans="1:2" ht="38.25">
      <c r="A7" s="24" t="s">
        <v>201</v>
      </c>
      <c r="B7" s="34" t="s">
        <v>202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B1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000"/>
  <sheetViews>
    <sheetView workbookViewId="0"/>
  </sheetViews>
  <sheetFormatPr defaultColWidth="12.625" defaultRowHeight="15" customHeight="1"/>
  <cols>
    <col min="1" max="1" width="27.625" customWidth="1"/>
    <col min="2" max="2" width="50.125" customWidth="1"/>
    <col min="3" max="3" width="15.125" customWidth="1"/>
    <col min="4" max="4" width="87.625" customWidth="1"/>
    <col min="5" max="18" width="8.625" customWidth="1"/>
  </cols>
  <sheetData>
    <row r="1" spans="1:18" ht="42" customHeight="1">
      <c r="A1" s="4" t="s">
        <v>5</v>
      </c>
      <c r="B1" s="4" t="s">
        <v>16</v>
      </c>
      <c r="C1" s="4" t="s">
        <v>20</v>
      </c>
      <c r="D1" s="4" t="s">
        <v>24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72">
      <c r="A2" s="8" t="s">
        <v>32</v>
      </c>
      <c r="B2" s="9" t="s">
        <v>34</v>
      </c>
      <c r="C2" s="8" t="s">
        <v>41</v>
      </c>
      <c r="D2" s="11" t="s">
        <v>42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75">
      <c r="A3" s="12" t="s">
        <v>51</v>
      </c>
      <c r="B3" s="14" t="s">
        <v>53</v>
      </c>
      <c r="C3" s="12" t="s">
        <v>55</v>
      </c>
      <c r="D3" s="16" t="s">
        <v>56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66">
      <c r="A4" s="8" t="s">
        <v>65</v>
      </c>
      <c r="B4" s="9" t="s">
        <v>68</v>
      </c>
      <c r="C4" s="8" t="s">
        <v>55</v>
      </c>
      <c r="D4" s="11" t="s">
        <v>71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66">
      <c r="A5" s="12" t="s">
        <v>80</v>
      </c>
      <c r="B5" s="14" t="s">
        <v>83</v>
      </c>
      <c r="C5" s="12" t="s">
        <v>41</v>
      </c>
      <c r="D5" s="16" t="s">
        <v>85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66">
      <c r="A6" s="8" t="s">
        <v>93</v>
      </c>
      <c r="B6" s="9" t="s">
        <v>82</v>
      </c>
      <c r="C6" s="8" t="s">
        <v>41</v>
      </c>
      <c r="D6" s="11" t="s">
        <v>97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54">
      <c r="A7" s="12" t="s">
        <v>105</v>
      </c>
      <c r="B7" s="14" t="s">
        <v>106</v>
      </c>
      <c r="C7" s="12" t="s">
        <v>55</v>
      </c>
      <c r="D7" s="16" t="s">
        <v>111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1:18" ht="72">
      <c r="A8" s="8" t="s">
        <v>117</v>
      </c>
      <c r="B8" s="9" t="s">
        <v>118</v>
      </c>
      <c r="C8" s="8" t="s">
        <v>123</v>
      </c>
      <c r="D8" s="11" t="s">
        <v>122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ht="72">
      <c r="A9" s="12" t="s">
        <v>128</v>
      </c>
      <c r="B9" s="14" t="s">
        <v>129</v>
      </c>
      <c r="C9" s="12" t="s">
        <v>55</v>
      </c>
      <c r="D9" s="16" t="s">
        <v>140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 ht="99">
      <c r="A10" s="8" t="s">
        <v>137</v>
      </c>
      <c r="B10" s="9" t="s">
        <v>138</v>
      </c>
      <c r="C10" s="8" t="s">
        <v>41</v>
      </c>
      <c r="D10" s="11" t="s">
        <v>145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 ht="115.5">
      <c r="A11" s="12" t="s">
        <v>146</v>
      </c>
      <c r="B11" s="14" t="s">
        <v>148</v>
      </c>
      <c r="C11" s="12" t="s">
        <v>123</v>
      </c>
      <c r="D11" s="16" t="s">
        <v>157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8" ht="14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18" ht="14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 ht="14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 ht="14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18" ht="14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 ht="14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ht="14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8" ht="14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pans="1:18" ht="14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18" ht="15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18" ht="15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8" ht="15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18" ht="15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spans="1:18" ht="15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ht="15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18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18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18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18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18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 spans="1:18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</row>
    <row r="34" spans="1:18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</row>
    <row r="35" spans="1:18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</row>
    <row r="36" spans="1:18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</row>
    <row r="37" spans="1:18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</row>
    <row r="38" spans="1:18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</row>
    <row r="39" spans="1:18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18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</row>
    <row r="41" spans="1:18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</row>
    <row r="42" spans="1:18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</row>
    <row r="43" spans="1:18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  <row r="44" spans="1:18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</row>
    <row r="45" spans="1:18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</row>
    <row r="46" spans="1:18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</row>
    <row r="47" spans="1:18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</row>
    <row r="48" spans="1:1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</row>
    <row r="49" spans="1:18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</row>
    <row r="50" spans="1:18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</row>
    <row r="51" spans="1:18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</row>
    <row r="52" spans="1:18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</row>
    <row r="53" spans="1:18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</row>
    <row r="54" spans="1:18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</row>
    <row r="55" spans="1:18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</row>
    <row r="56" spans="1:18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</row>
    <row r="57" spans="1:18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</row>
    <row r="58" spans="1:1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</row>
    <row r="59" spans="1:18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</row>
    <row r="60" spans="1:18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</row>
    <row r="61" spans="1:18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</row>
    <row r="62" spans="1:18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18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1:18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spans="1:18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</row>
    <row r="66" spans="1:18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</row>
    <row r="67" spans="1:18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</row>
    <row r="68" spans="1:1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</row>
    <row r="69" spans="1:18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</row>
    <row r="70" spans="1:18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</row>
    <row r="71" spans="1:18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</row>
    <row r="72" spans="1:18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</row>
    <row r="73" spans="1:18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</row>
    <row r="74" spans="1:18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</row>
    <row r="75" spans="1:18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18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18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</row>
    <row r="78" spans="1:1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</row>
    <row r="79" spans="1:18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</row>
    <row r="80" spans="1:18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</row>
    <row r="81" spans="1:18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</row>
    <row r="82" spans="1:18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spans="1:18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spans="1:18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spans="1:18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spans="1:18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</row>
    <row r="87" spans="1:18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</row>
    <row r="88" spans="1:1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</row>
    <row r="89" spans="1:18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</row>
    <row r="90" spans="1:18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</row>
    <row r="91" spans="1:18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</row>
    <row r="92" spans="1:18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</row>
    <row r="93" spans="1:18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</row>
    <row r="94" spans="1:18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</row>
    <row r="95" spans="1:18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</row>
    <row r="96" spans="1:18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</row>
    <row r="97" spans="1:18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</row>
    <row r="98" spans="1:1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</row>
    <row r="99" spans="1:18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</row>
    <row r="100" spans="1:18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</row>
    <row r="101" spans="1:18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</row>
    <row r="102" spans="1:18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</row>
    <row r="103" spans="1:18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</row>
    <row r="104" spans="1:18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</row>
    <row r="105" spans="1:18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</row>
    <row r="106" spans="1:18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</row>
    <row r="107" spans="1:18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</row>
    <row r="108" spans="1:1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</row>
    <row r="109" spans="1:18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</row>
    <row r="110" spans="1:18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</row>
    <row r="111" spans="1:18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</row>
    <row r="112" spans="1:18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</row>
    <row r="113" spans="1:18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</row>
    <row r="114" spans="1:18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</row>
    <row r="115" spans="1:18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</row>
    <row r="116" spans="1:18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</row>
    <row r="117" spans="1:18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</row>
    <row r="118" spans="1: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</row>
    <row r="119" spans="1:18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</row>
    <row r="120" spans="1:18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</row>
    <row r="121" spans="1:18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</row>
    <row r="122" spans="1:18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</row>
    <row r="123" spans="1:18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</row>
    <row r="124" spans="1:18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</row>
    <row r="125" spans="1:18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</row>
    <row r="126" spans="1:18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</row>
    <row r="127" spans="1:18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</row>
    <row r="128" spans="1:1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</row>
    <row r="129" spans="1:18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</row>
    <row r="130" spans="1:18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</row>
    <row r="131" spans="1:18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</row>
    <row r="132" spans="1:18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</row>
    <row r="133" spans="1:18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</row>
    <row r="134" spans="1:18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</row>
    <row r="135" spans="1:18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</row>
    <row r="136" spans="1:18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</row>
    <row r="137" spans="1:18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</row>
    <row r="138" spans="1:1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</row>
    <row r="139" spans="1:18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</row>
    <row r="140" spans="1:18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</row>
    <row r="141" spans="1:18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</row>
    <row r="142" spans="1:18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</row>
    <row r="143" spans="1:18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</row>
    <row r="144" spans="1:18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</row>
    <row r="145" spans="1:18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</row>
    <row r="146" spans="1:18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</row>
    <row r="147" spans="1:18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</row>
    <row r="148" spans="1:1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</row>
    <row r="149" spans="1:18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</row>
    <row r="150" spans="1:18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</row>
    <row r="151" spans="1:18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</row>
    <row r="152" spans="1:18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</row>
    <row r="153" spans="1:18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</row>
    <row r="154" spans="1:18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</row>
    <row r="155" spans="1:18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</row>
    <row r="156" spans="1:18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</row>
    <row r="157" spans="1:18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</row>
    <row r="158" spans="1:1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</row>
    <row r="159" spans="1:18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</row>
    <row r="160" spans="1:18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</row>
    <row r="161" spans="1:18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</row>
    <row r="162" spans="1:18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163" spans="1:18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</row>
    <row r="164" spans="1:18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</row>
    <row r="165" spans="1:18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</row>
    <row r="166" spans="1:18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</row>
    <row r="167" spans="1:18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</row>
    <row r="168" spans="1:1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</row>
    <row r="169" spans="1:18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</row>
    <row r="170" spans="1:18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</row>
    <row r="171" spans="1:18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</row>
    <row r="172" spans="1:18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</row>
    <row r="173" spans="1:18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</row>
    <row r="174" spans="1:18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</row>
    <row r="175" spans="1:18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</row>
    <row r="176" spans="1:18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</row>
    <row r="177" spans="1:18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</row>
    <row r="178" spans="1:1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</row>
    <row r="179" spans="1:18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</row>
    <row r="180" spans="1:18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</row>
    <row r="181" spans="1:18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</row>
    <row r="182" spans="1:18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</row>
    <row r="183" spans="1:18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</row>
    <row r="184" spans="1:18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</row>
    <row r="185" spans="1:18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</row>
    <row r="186" spans="1:18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</row>
    <row r="187" spans="1:18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</row>
    <row r="188" spans="1:1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</row>
    <row r="189" spans="1:18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</row>
    <row r="190" spans="1:18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</row>
    <row r="191" spans="1:18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</row>
    <row r="192" spans="1:18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</row>
    <row r="193" spans="1:18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</row>
    <row r="194" spans="1:18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</row>
    <row r="195" spans="1:18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</row>
    <row r="196" spans="1:18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</row>
    <row r="197" spans="1:18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</row>
    <row r="198" spans="1:1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</row>
    <row r="199" spans="1:18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</row>
    <row r="200" spans="1:18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</row>
    <row r="201" spans="1:18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</row>
    <row r="202" spans="1:18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</row>
    <row r="203" spans="1:18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</row>
    <row r="204" spans="1:18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13" spans="1:18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</row>
    <row r="314" spans="1:18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</row>
    <row r="315" spans="1:18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</row>
    <row r="316" spans="1:18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</row>
    <row r="317" spans="1:18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</row>
    <row r="318" spans="1: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</row>
    <row r="319" spans="1:18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</row>
    <row r="320" spans="1:18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</row>
    <row r="321" spans="1:18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</row>
    <row r="322" spans="1:18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</row>
    <row r="323" spans="1:18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</row>
    <row r="324" spans="1:18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</row>
    <row r="325" spans="1:18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</row>
    <row r="326" spans="1:18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  <row r="375" spans="1:18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</row>
    <row r="376" spans="1:18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</row>
    <row r="377" spans="1:18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</row>
    <row r="378" spans="1:1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</row>
    <row r="379" spans="1:18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</row>
    <row r="380" spans="1:18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</row>
    <row r="381" spans="1:18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</row>
    <row r="382" spans="1:18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</row>
    <row r="383" spans="1:18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</row>
    <row r="384" spans="1:18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</row>
    <row r="385" spans="1:18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</row>
    <row r="386" spans="1:18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</row>
    <row r="387" spans="1:18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</row>
    <row r="388" spans="1:1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</row>
    <row r="389" spans="1:18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</row>
    <row r="390" spans="1:18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</row>
    <row r="391" spans="1:18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</row>
    <row r="392" spans="1:18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</row>
    <row r="393" spans="1:18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</row>
    <row r="394" spans="1:18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</row>
    <row r="395" spans="1:18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</row>
    <row r="396" spans="1:18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</row>
    <row r="397" spans="1:18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</row>
    <row r="398" spans="1:1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</row>
    <row r="399" spans="1:18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</row>
    <row r="400" spans="1:18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</row>
    <row r="401" spans="1:18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</row>
    <row r="402" spans="1:18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</row>
    <row r="403" spans="1:18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</row>
    <row r="404" spans="1:18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</row>
    <row r="405" spans="1:18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</row>
    <row r="406" spans="1:18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</row>
    <row r="407" spans="1:18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</row>
    <row r="408" spans="1:1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</row>
    <row r="409" spans="1:18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</row>
    <row r="410" spans="1:18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</row>
    <row r="411" spans="1:18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</row>
    <row r="412" spans="1:18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</row>
    <row r="413" spans="1:18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</row>
    <row r="414" spans="1:18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</row>
    <row r="415" spans="1:18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</row>
    <row r="416" spans="1:18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</row>
    <row r="417" spans="1:18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</row>
    <row r="418" spans="1: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</row>
    <row r="419" spans="1:18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</row>
    <row r="420" spans="1:18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</row>
    <row r="421" spans="1:18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</row>
    <row r="422" spans="1:18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</row>
    <row r="423" spans="1:18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</row>
    <row r="424" spans="1:18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</row>
    <row r="425" spans="1:18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</row>
    <row r="426" spans="1:18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</row>
    <row r="427" spans="1:18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</row>
    <row r="428" spans="1:1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</row>
    <row r="429" spans="1:18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</row>
    <row r="430" spans="1:18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</row>
    <row r="431" spans="1:18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</row>
    <row r="432" spans="1:18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</row>
    <row r="433" spans="1:18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</row>
    <row r="434" spans="1:18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</row>
    <row r="435" spans="1:18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</row>
    <row r="436" spans="1:18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</row>
    <row r="437" spans="1:18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</row>
    <row r="438" spans="1:1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</row>
    <row r="439" spans="1:18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</row>
    <row r="440" spans="1:18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</row>
    <row r="441" spans="1:18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</row>
    <row r="442" spans="1:18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</row>
    <row r="443" spans="1:18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</row>
    <row r="444" spans="1:18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</row>
    <row r="445" spans="1:18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</row>
    <row r="446" spans="1:18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</row>
    <row r="447" spans="1:18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</row>
    <row r="448" spans="1:1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</row>
    <row r="449" spans="1:18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</row>
    <row r="450" spans="1:18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</row>
    <row r="451" spans="1:18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</row>
    <row r="452" spans="1:18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</row>
    <row r="453" spans="1:18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</row>
    <row r="454" spans="1:18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</row>
    <row r="455" spans="1:18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</row>
    <row r="456" spans="1:18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</row>
    <row r="457" spans="1:18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</row>
    <row r="458" spans="1:1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</row>
    <row r="459" spans="1:18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</row>
    <row r="460" spans="1:18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</row>
    <row r="461" spans="1:18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</row>
    <row r="462" spans="1:18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</row>
    <row r="463" spans="1:18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</row>
    <row r="464" spans="1:18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</row>
    <row r="465" spans="1:18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</row>
    <row r="466" spans="1:18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</row>
    <row r="467" spans="1:18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</row>
    <row r="468" spans="1:1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</row>
    <row r="469" spans="1:18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</row>
    <row r="470" spans="1:18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</row>
    <row r="471" spans="1:18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</row>
    <row r="472" spans="1:18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</row>
    <row r="473" spans="1:18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</row>
    <row r="474" spans="1:18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</row>
    <row r="475" spans="1:18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</row>
    <row r="476" spans="1:18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</row>
    <row r="477" spans="1:18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</row>
    <row r="478" spans="1:1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</row>
    <row r="479" spans="1:18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</row>
    <row r="480" spans="1:18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</row>
    <row r="481" spans="1:18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</row>
    <row r="482" spans="1:18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</row>
    <row r="483" spans="1:18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</row>
    <row r="484" spans="1:18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</row>
    <row r="485" spans="1:18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</row>
    <row r="486" spans="1:18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</row>
    <row r="487" spans="1:18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</row>
    <row r="488" spans="1:1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</row>
    <row r="489" spans="1:18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</row>
    <row r="490" spans="1:18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</row>
    <row r="491" spans="1:18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</row>
    <row r="492" spans="1:18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</row>
    <row r="493" spans="1:18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</row>
    <row r="494" spans="1:18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</row>
    <row r="495" spans="1:18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</row>
    <row r="496" spans="1:18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</row>
    <row r="497" spans="1:18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</row>
    <row r="498" spans="1:1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</row>
    <row r="499" spans="1:18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</row>
    <row r="500" spans="1:18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</row>
    <row r="501" spans="1:18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</row>
    <row r="502" spans="1:18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</row>
    <row r="503" spans="1:18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</row>
    <row r="504" spans="1:18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</row>
    <row r="505" spans="1:18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</row>
    <row r="506" spans="1:18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</row>
    <row r="507" spans="1:18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</row>
    <row r="508" spans="1:1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</row>
    <row r="509" spans="1:18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</row>
    <row r="510" spans="1:18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</row>
    <row r="511" spans="1:18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</row>
    <row r="512" spans="1:18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</row>
    <row r="513" spans="1:18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</row>
    <row r="514" spans="1:18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</row>
    <row r="515" spans="1:18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</row>
    <row r="516" spans="1:18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</row>
    <row r="517" spans="1:18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</row>
    <row r="518" spans="1: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</row>
    <row r="519" spans="1:18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</row>
    <row r="520" spans="1:18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</row>
    <row r="521" spans="1:18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</row>
    <row r="522" spans="1:18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</row>
    <row r="523" spans="1:18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</row>
    <row r="524" spans="1:18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</row>
    <row r="525" spans="1:18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</row>
    <row r="526" spans="1:18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</row>
    <row r="527" spans="1:18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</row>
    <row r="528" spans="1:1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</row>
    <row r="529" spans="1:18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</row>
    <row r="530" spans="1:18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</row>
    <row r="531" spans="1:18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</row>
    <row r="532" spans="1:18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</row>
    <row r="533" spans="1:18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</row>
    <row r="534" spans="1:18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</row>
    <row r="535" spans="1:18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</row>
    <row r="536" spans="1:18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</row>
    <row r="537" spans="1:18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</row>
    <row r="538" spans="1:1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</row>
    <row r="539" spans="1:18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</row>
    <row r="540" spans="1:18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</row>
    <row r="541" spans="1:18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</row>
    <row r="542" spans="1:18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</row>
    <row r="543" spans="1:18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</row>
    <row r="544" spans="1:18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</row>
    <row r="545" spans="1:18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</row>
    <row r="546" spans="1:18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</row>
    <row r="547" spans="1:18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</row>
    <row r="548" spans="1:1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</row>
    <row r="549" spans="1:18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</row>
    <row r="550" spans="1:18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</row>
    <row r="551" spans="1:18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</row>
    <row r="552" spans="1:18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</row>
    <row r="553" spans="1:18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</row>
    <row r="554" spans="1:18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</row>
    <row r="555" spans="1:18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</row>
    <row r="556" spans="1:18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</row>
    <row r="557" spans="1:18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</row>
    <row r="558" spans="1:1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</row>
    <row r="559" spans="1:18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</row>
    <row r="560" spans="1:18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</row>
    <row r="561" spans="1:18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</row>
    <row r="562" spans="1:18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</row>
    <row r="563" spans="1:18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</row>
    <row r="564" spans="1:18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</row>
    <row r="565" spans="1:18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</row>
    <row r="566" spans="1:18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</row>
    <row r="567" spans="1:18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</row>
    <row r="568" spans="1:1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</row>
    <row r="569" spans="1:18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</row>
    <row r="570" spans="1:18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</row>
    <row r="571" spans="1:18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</row>
    <row r="572" spans="1:18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</row>
    <row r="573" spans="1:18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</row>
    <row r="574" spans="1:18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</row>
    <row r="575" spans="1:18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</row>
    <row r="576" spans="1:18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</row>
    <row r="577" spans="1:18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</row>
    <row r="578" spans="1:1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</row>
    <row r="579" spans="1:18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</row>
    <row r="580" spans="1:18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</row>
    <row r="581" spans="1:18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</row>
    <row r="582" spans="1:18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</row>
    <row r="583" spans="1:18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</row>
    <row r="584" spans="1:18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</row>
    <row r="585" spans="1:18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</row>
    <row r="586" spans="1:18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</row>
    <row r="587" spans="1:18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</row>
    <row r="588" spans="1:1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</row>
    <row r="589" spans="1:18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</row>
    <row r="590" spans="1:18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</row>
    <row r="591" spans="1:18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</row>
    <row r="592" spans="1:18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</row>
    <row r="593" spans="1:18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</row>
    <row r="594" spans="1:18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</row>
    <row r="595" spans="1:18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</row>
    <row r="596" spans="1:18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</row>
    <row r="597" spans="1:18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</row>
    <row r="598" spans="1:1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</row>
    <row r="599" spans="1:18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</row>
    <row r="600" spans="1:18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</row>
    <row r="601" spans="1:18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</row>
    <row r="602" spans="1:18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</row>
    <row r="603" spans="1:18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</row>
    <row r="604" spans="1:18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</row>
    <row r="605" spans="1:18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</row>
    <row r="606" spans="1:18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</row>
    <row r="607" spans="1:18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</row>
    <row r="608" spans="1:1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</row>
    <row r="609" spans="1:18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</row>
    <row r="610" spans="1:18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</row>
    <row r="611" spans="1:18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</row>
    <row r="612" spans="1:18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</row>
    <row r="613" spans="1:18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</row>
    <row r="614" spans="1:18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</row>
    <row r="615" spans="1:18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</row>
    <row r="616" spans="1:18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</row>
    <row r="617" spans="1:18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</row>
    <row r="618" spans="1: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</row>
    <row r="619" spans="1:18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</row>
    <row r="620" spans="1:18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</row>
    <row r="621" spans="1:18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</row>
    <row r="622" spans="1:18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</row>
    <row r="623" spans="1:18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</row>
    <row r="624" spans="1:18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</row>
    <row r="625" spans="1:18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</row>
    <row r="626" spans="1:18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</row>
    <row r="627" spans="1:18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</row>
    <row r="628" spans="1:1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</row>
    <row r="629" spans="1:18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</row>
    <row r="630" spans="1:18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</row>
    <row r="631" spans="1:18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</row>
    <row r="632" spans="1:18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</row>
    <row r="633" spans="1:18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</row>
    <row r="634" spans="1:18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</row>
    <row r="635" spans="1:18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</row>
    <row r="636" spans="1:18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</row>
    <row r="637" spans="1:18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</row>
    <row r="638" spans="1:1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</row>
    <row r="639" spans="1:18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</row>
    <row r="640" spans="1:18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</row>
    <row r="641" spans="1:18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</row>
    <row r="642" spans="1:18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</row>
    <row r="643" spans="1:18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</row>
    <row r="644" spans="1:18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</row>
    <row r="645" spans="1:18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</row>
    <row r="646" spans="1:18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</row>
    <row r="647" spans="1:18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</row>
    <row r="648" spans="1:1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</row>
    <row r="649" spans="1:18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</row>
    <row r="650" spans="1:18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</row>
    <row r="651" spans="1:18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</row>
    <row r="652" spans="1:18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</row>
    <row r="653" spans="1:18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</row>
    <row r="654" spans="1:18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</row>
    <row r="655" spans="1:18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</row>
    <row r="656" spans="1:18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</row>
    <row r="657" spans="1:18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</row>
    <row r="658" spans="1:1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</row>
    <row r="659" spans="1:18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</row>
    <row r="660" spans="1:18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</row>
    <row r="661" spans="1:18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</row>
    <row r="662" spans="1:18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</row>
    <row r="663" spans="1:18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</row>
    <row r="664" spans="1:18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</row>
    <row r="665" spans="1:18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</row>
    <row r="666" spans="1:18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</row>
    <row r="667" spans="1:18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</row>
    <row r="668" spans="1:1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</row>
    <row r="669" spans="1:18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</row>
    <row r="670" spans="1:18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</row>
    <row r="671" spans="1:18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</row>
    <row r="672" spans="1:18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</row>
    <row r="673" spans="1:18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</row>
    <row r="674" spans="1:18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</row>
    <row r="675" spans="1:18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</row>
    <row r="676" spans="1:18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</row>
    <row r="677" spans="1:18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</row>
    <row r="678" spans="1:1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</row>
    <row r="679" spans="1:18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</row>
    <row r="680" spans="1:18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</row>
    <row r="681" spans="1:18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</row>
    <row r="682" spans="1:18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</row>
    <row r="683" spans="1:18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</row>
    <row r="684" spans="1:18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</row>
    <row r="685" spans="1:18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</row>
    <row r="686" spans="1:18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</row>
    <row r="687" spans="1:18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</row>
    <row r="688" spans="1:1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</row>
    <row r="689" spans="1:18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</row>
    <row r="690" spans="1:18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</row>
    <row r="691" spans="1:18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</row>
    <row r="692" spans="1:18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</row>
    <row r="693" spans="1:18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</row>
    <row r="694" spans="1:18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</row>
    <row r="695" spans="1:18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</row>
    <row r="696" spans="1:18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</row>
    <row r="697" spans="1:18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</row>
    <row r="698" spans="1:1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</row>
    <row r="699" spans="1:18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</row>
    <row r="700" spans="1:18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</row>
    <row r="701" spans="1:18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</row>
    <row r="702" spans="1:18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</row>
    <row r="703" spans="1:18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</row>
    <row r="704" spans="1:18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</row>
    <row r="705" spans="1:18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</row>
    <row r="706" spans="1:18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</row>
    <row r="707" spans="1:18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</row>
    <row r="708" spans="1:1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</row>
    <row r="709" spans="1:18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</row>
    <row r="710" spans="1:18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</row>
    <row r="711" spans="1:18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</row>
    <row r="712" spans="1:18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</row>
    <row r="713" spans="1:18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</row>
    <row r="714" spans="1:18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</row>
    <row r="715" spans="1:18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</row>
    <row r="716" spans="1:18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</row>
    <row r="717" spans="1:18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</row>
    <row r="718" spans="1: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</row>
    <row r="719" spans="1:18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</row>
    <row r="720" spans="1:18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</row>
    <row r="721" spans="1:18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</row>
    <row r="722" spans="1:18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</row>
    <row r="723" spans="1:18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</row>
    <row r="724" spans="1:18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</row>
    <row r="725" spans="1:18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</row>
    <row r="726" spans="1:18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</row>
    <row r="727" spans="1:18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</row>
    <row r="728" spans="1:1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</row>
    <row r="729" spans="1:18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</row>
    <row r="730" spans="1:18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</row>
    <row r="731" spans="1:18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</row>
    <row r="732" spans="1:18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</row>
    <row r="733" spans="1:18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</row>
    <row r="734" spans="1:18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</row>
    <row r="735" spans="1:18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</row>
    <row r="736" spans="1:18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</row>
    <row r="737" spans="1:18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</row>
    <row r="738" spans="1:1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</row>
    <row r="739" spans="1:18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</row>
    <row r="740" spans="1:18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</row>
    <row r="741" spans="1:18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</row>
    <row r="742" spans="1:18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</row>
    <row r="743" spans="1:18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</row>
    <row r="744" spans="1:18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</row>
    <row r="745" spans="1:18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</row>
    <row r="746" spans="1:18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</row>
    <row r="747" spans="1:18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</row>
    <row r="748" spans="1:1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</row>
    <row r="749" spans="1:18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</row>
    <row r="750" spans="1:18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</row>
    <row r="751" spans="1:18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</row>
    <row r="752" spans="1:18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</row>
    <row r="753" spans="1:18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</row>
    <row r="754" spans="1:18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</row>
    <row r="755" spans="1:18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</row>
    <row r="756" spans="1:18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</row>
    <row r="757" spans="1:18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</row>
    <row r="758" spans="1:1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</row>
    <row r="759" spans="1:18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</row>
    <row r="760" spans="1:18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</row>
    <row r="761" spans="1:18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</row>
    <row r="762" spans="1:18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</row>
    <row r="763" spans="1:18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</row>
    <row r="764" spans="1:18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</row>
    <row r="765" spans="1:18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</row>
    <row r="766" spans="1:18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</row>
    <row r="767" spans="1:18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</row>
    <row r="768" spans="1:1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</row>
    <row r="769" spans="1:18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</row>
    <row r="770" spans="1:18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</row>
    <row r="771" spans="1:18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</row>
    <row r="772" spans="1:18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</row>
    <row r="773" spans="1:18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</row>
    <row r="774" spans="1:18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</row>
    <row r="775" spans="1:18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</row>
    <row r="776" spans="1:18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</row>
    <row r="777" spans="1:18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</row>
    <row r="778" spans="1:1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</row>
    <row r="779" spans="1:18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</row>
    <row r="780" spans="1:18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</row>
    <row r="781" spans="1:18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</row>
    <row r="782" spans="1:18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</row>
    <row r="783" spans="1:18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</row>
    <row r="784" spans="1:18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</row>
    <row r="785" spans="1:18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</row>
    <row r="786" spans="1:18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</row>
    <row r="787" spans="1:18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</row>
    <row r="788" spans="1:1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</row>
    <row r="789" spans="1:18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</row>
    <row r="790" spans="1:18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</row>
    <row r="791" spans="1:18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</row>
    <row r="792" spans="1:18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</row>
    <row r="793" spans="1:18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</row>
    <row r="794" spans="1:18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</row>
    <row r="795" spans="1:18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</row>
    <row r="796" spans="1:18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</row>
    <row r="797" spans="1:18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</row>
    <row r="798" spans="1:1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</row>
    <row r="799" spans="1:18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</row>
    <row r="800" spans="1:18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</row>
    <row r="801" spans="1:18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</row>
    <row r="802" spans="1:18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</row>
    <row r="803" spans="1:18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</row>
    <row r="804" spans="1:18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</row>
    <row r="805" spans="1:18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</row>
    <row r="806" spans="1:18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</row>
    <row r="807" spans="1:18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</row>
    <row r="808" spans="1:1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</row>
    <row r="809" spans="1:18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</row>
    <row r="810" spans="1:18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</row>
    <row r="811" spans="1:18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</row>
    <row r="812" spans="1:18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</row>
    <row r="813" spans="1:18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</row>
    <row r="814" spans="1:18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</row>
    <row r="815" spans="1:18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</row>
    <row r="816" spans="1:18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</row>
    <row r="817" spans="1:18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</row>
    <row r="818" spans="1: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</row>
    <row r="819" spans="1:18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</row>
    <row r="820" spans="1:18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</row>
    <row r="821" spans="1:18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</row>
    <row r="822" spans="1:18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</row>
    <row r="823" spans="1:18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</row>
    <row r="824" spans="1:18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</row>
    <row r="825" spans="1:18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</row>
    <row r="826" spans="1:18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</row>
    <row r="827" spans="1:18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</row>
    <row r="828" spans="1:1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</row>
    <row r="829" spans="1:18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</row>
    <row r="830" spans="1:18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</row>
    <row r="831" spans="1:18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</row>
    <row r="832" spans="1:18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</row>
    <row r="833" spans="1:18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</row>
    <row r="834" spans="1:18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</row>
    <row r="835" spans="1:18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</row>
    <row r="836" spans="1:18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</row>
    <row r="837" spans="1:18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</row>
    <row r="838" spans="1:1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</row>
    <row r="839" spans="1:18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</row>
    <row r="840" spans="1:18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</row>
    <row r="841" spans="1:18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</row>
    <row r="842" spans="1:18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</row>
    <row r="843" spans="1:18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</row>
    <row r="844" spans="1:18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</row>
    <row r="845" spans="1:18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</row>
    <row r="846" spans="1:18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</row>
    <row r="847" spans="1:18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</row>
    <row r="848" spans="1:1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</row>
    <row r="849" spans="1:18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</row>
    <row r="850" spans="1:18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</row>
    <row r="851" spans="1:18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</row>
    <row r="852" spans="1:18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</row>
    <row r="853" spans="1:18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</row>
    <row r="854" spans="1:18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</row>
    <row r="855" spans="1:18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</row>
    <row r="856" spans="1:18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</row>
    <row r="857" spans="1:18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</row>
    <row r="858" spans="1:1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</row>
    <row r="859" spans="1:18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</row>
    <row r="860" spans="1:18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</row>
    <row r="861" spans="1:18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</row>
    <row r="862" spans="1:18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</row>
    <row r="863" spans="1:18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</row>
    <row r="864" spans="1:18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</row>
    <row r="865" spans="1:18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</row>
    <row r="866" spans="1:18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</row>
    <row r="867" spans="1:18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</row>
    <row r="868" spans="1:1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</row>
    <row r="869" spans="1:18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</row>
    <row r="870" spans="1:18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</row>
    <row r="871" spans="1:18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</row>
    <row r="872" spans="1:18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</row>
    <row r="873" spans="1:18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</row>
    <row r="874" spans="1:18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</row>
    <row r="875" spans="1:18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</row>
    <row r="876" spans="1:18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</row>
    <row r="877" spans="1:18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</row>
    <row r="878" spans="1:1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</row>
    <row r="879" spans="1:18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</row>
    <row r="880" spans="1:18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</row>
    <row r="881" spans="1:18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</row>
    <row r="882" spans="1:18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</row>
    <row r="883" spans="1:18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</row>
    <row r="884" spans="1:18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</row>
    <row r="885" spans="1:18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</row>
    <row r="886" spans="1:18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</row>
    <row r="887" spans="1:18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</row>
    <row r="888" spans="1:1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</row>
    <row r="889" spans="1:18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</row>
    <row r="890" spans="1:18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</row>
    <row r="891" spans="1:18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</row>
    <row r="892" spans="1:18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</row>
    <row r="893" spans="1:18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</row>
    <row r="894" spans="1:18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</row>
    <row r="895" spans="1:18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</row>
    <row r="896" spans="1:18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</row>
    <row r="897" spans="1:18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</row>
    <row r="898" spans="1:1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</row>
    <row r="899" spans="1:18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</row>
    <row r="900" spans="1:18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</row>
    <row r="901" spans="1:18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</row>
    <row r="902" spans="1:18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</row>
    <row r="903" spans="1:18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</row>
    <row r="904" spans="1:18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</row>
    <row r="905" spans="1:18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</row>
    <row r="906" spans="1:18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</row>
    <row r="907" spans="1:18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</row>
    <row r="908" spans="1:1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</row>
    <row r="909" spans="1:18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</row>
    <row r="910" spans="1:18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</row>
    <row r="911" spans="1:18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</row>
    <row r="912" spans="1:18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</row>
    <row r="913" spans="1:18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</row>
    <row r="914" spans="1:18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</row>
    <row r="915" spans="1:18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</row>
    <row r="916" spans="1:18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</row>
    <row r="917" spans="1:18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</row>
    <row r="918" spans="1: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</row>
    <row r="919" spans="1:18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</row>
    <row r="920" spans="1:18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</row>
    <row r="921" spans="1:18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</row>
    <row r="922" spans="1:18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</row>
    <row r="923" spans="1:18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</row>
    <row r="924" spans="1:18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</row>
    <row r="925" spans="1:18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</row>
    <row r="926" spans="1:18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</row>
    <row r="927" spans="1:18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</row>
    <row r="928" spans="1:1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</row>
    <row r="929" spans="1:18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</row>
    <row r="930" spans="1:18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</row>
    <row r="931" spans="1:18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</row>
    <row r="932" spans="1:18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</row>
    <row r="933" spans="1:18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</row>
    <row r="934" spans="1:18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</row>
    <row r="935" spans="1:18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</row>
    <row r="936" spans="1:18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</row>
    <row r="937" spans="1:18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</row>
    <row r="938" spans="1:1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</row>
    <row r="939" spans="1:18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</row>
    <row r="940" spans="1:18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</row>
    <row r="941" spans="1:18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</row>
    <row r="942" spans="1:18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</row>
    <row r="943" spans="1:18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</row>
    <row r="944" spans="1:18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</row>
    <row r="945" spans="1:18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</row>
    <row r="946" spans="1:18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</row>
    <row r="947" spans="1:18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</row>
    <row r="948" spans="1:1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</row>
    <row r="949" spans="1:18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</row>
    <row r="950" spans="1:18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</row>
    <row r="951" spans="1:18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</row>
    <row r="952" spans="1:18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</row>
    <row r="953" spans="1:18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</row>
    <row r="954" spans="1:18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</row>
    <row r="955" spans="1:18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</row>
    <row r="956" spans="1:18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</row>
    <row r="957" spans="1:18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</row>
    <row r="958" spans="1:1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</row>
    <row r="959" spans="1:18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</row>
    <row r="960" spans="1:18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</row>
    <row r="961" spans="1:18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</row>
    <row r="962" spans="1:18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</row>
    <row r="963" spans="1:18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</row>
    <row r="964" spans="1:18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</row>
    <row r="965" spans="1:18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</row>
    <row r="966" spans="1:18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</row>
    <row r="967" spans="1:18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</row>
    <row r="968" spans="1:1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</row>
    <row r="969" spans="1:18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</row>
    <row r="970" spans="1:18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</row>
    <row r="971" spans="1:18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</row>
    <row r="972" spans="1:18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</row>
    <row r="973" spans="1:18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</row>
    <row r="974" spans="1:18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</row>
    <row r="975" spans="1:18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</row>
    <row r="976" spans="1:18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</row>
    <row r="977" spans="1:18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</row>
    <row r="978" spans="1:1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</row>
    <row r="979" spans="1:18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</row>
    <row r="980" spans="1:18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</row>
    <row r="981" spans="1:18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</row>
    <row r="982" spans="1:18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</row>
    <row r="983" spans="1:18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</row>
    <row r="984" spans="1:18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</row>
    <row r="985" spans="1:18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</row>
    <row r="986" spans="1:18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</row>
    <row r="987" spans="1:18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</row>
    <row r="988" spans="1:1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</row>
    <row r="989" spans="1:18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</row>
    <row r="990" spans="1:18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</row>
    <row r="991" spans="1:18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</row>
    <row r="992" spans="1:18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</row>
    <row r="993" spans="1:18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</row>
    <row r="994" spans="1:18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</row>
    <row r="995" spans="1:18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</row>
    <row r="996" spans="1:18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</row>
    <row r="997" spans="1:18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</row>
    <row r="998" spans="1:1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</row>
    <row r="999" spans="1:18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</row>
    <row r="1000" spans="1:18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</row>
  </sheetData>
  <autoFilter ref="A1:D11" xr:uid="{00000000-0009-0000-0000-000002000000}"/>
  <pageMargins left="0.7" right="0.7" top="0.75" bottom="0.75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000"/>
  <sheetViews>
    <sheetView workbookViewId="0"/>
  </sheetViews>
  <sheetFormatPr defaultColWidth="12.625" defaultRowHeight="15" customHeight="1"/>
  <cols>
    <col min="1" max="1" width="32" customWidth="1"/>
    <col min="2" max="2" width="95" customWidth="1"/>
    <col min="3" max="26" width="8.625" customWidth="1"/>
  </cols>
  <sheetData>
    <row r="1" spans="1:2">
      <c r="A1" s="20" t="s">
        <v>215</v>
      </c>
      <c r="B1" s="20" t="s">
        <v>216</v>
      </c>
    </row>
    <row r="2" spans="1:2" ht="28.5">
      <c r="A2" s="24" t="s">
        <v>217</v>
      </c>
      <c r="B2" s="33" t="s">
        <v>218</v>
      </c>
    </row>
    <row r="3" spans="1:2" ht="28.5">
      <c r="A3" s="24" t="s">
        <v>219</v>
      </c>
      <c r="B3" s="33" t="s">
        <v>220</v>
      </c>
    </row>
    <row r="4" spans="1:2">
      <c r="A4" s="24" t="s">
        <v>221</v>
      </c>
      <c r="B4" s="33" t="s">
        <v>222</v>
      </c>
    </row>
    <row r="5" spans="1:2" ht="30">
      <c r="A5" s="24" t="s">
        <v>224</v>
      </c>
      <c r="B5" s="33" t="s">
        <v>225</v>
      </c>
    </row>
    <row r="6" spans="1:2" ht="28.5">
      <c r="A6" s="24" t="s">
        <v>227</v>
      </c>
      <c r="B6" s="33" t="s">
        <v>228</v>
      </c>
    </row>
    <row r="7" spans="1:2" ht="28.5">
      <c r="A7" s="24" t="s">
        <v>229</v>
      </c>
      <c r="B7" s="33" t="s">
        <v>230</v>
      </c>
    </row>
    <row r="8" spans="1:2" ht="99.75">
      <c r="A8" s="24" t="s">
        <v>47</v>
      </c>
      <c r="B8" s="33" t="s">
        <v>231</v>
      </c>
    </row>
    <row r="9" spans="1:2">
      <c r="A9" s="24" t="s">
        <v>232</v>
      </c>
      <c r="B9" s="33" t="s">
        <v>233</v>
      </c>
    </row>
    <row r="10" spans="1:2" ht="28.5">
      <c r="A10" s="24" t="s">
        <v>2</v>
      </c>
      <c r="B10" s="33" t="s">
        <v>234</v>
      </c>
    </row>
    <row r="11" spans="1:2">
      <c r="A11" s="24" t="s">
        <v>236</v>
      </c>
      <c r="B11" s="33" t="s">
        <v>238</v>
      </c>
    </row>
    <row r="12" spans="1:2">
      <c r="A12" s="24" t="s">
        <v>101</v>
      </c>
      <c r="B12" s="33" t="s">
        <v>240</v>
      </c>
    </row>
    <row r="13" spans="1:2" ht="71.25">
      <c r="A13" s="24" t="s">
        <v>241</v>
      </c>
      <c r="B13" s="33" t="s">
        <v>242</v>
      </c>
    </row>
    <row r="14" spans="1:2">
      <c r="A14" s="24" t="s">
        <v>243</v>
      </c>
      <c r="B14" s="33" t="s">
        <v>244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SWOT - A1</vt:lpstr>
      <vt:lpstr>Tabela completa</vt:lpstr>
      <vt:lpstr>Núcleos estratégicos</vt:lpstr>
      <vt:lpstr>Síntese</vt:lpstr>
      <vt:lpstr>Síntese curadoria</vt:lpstr>
      <vt:lpstr>Estratégias Propostas</vt:lpstr>
      <vt:lpstr>Critérios metodológicos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Eu</cp:lastModifiedBy>
  <dcterms:modified xsi:type="dcterms:W3CDTF">2026-09-08T19:23:59Z</dcterms:modified>
</cp:coreProperties>
</file>