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990" tabRatio="281"/>
  </bookViews>
  <sheets>
    <sheet name="ATUAL" sheetId="1" r:id="rId1"/>
    <sheet name="ORIGINAL" sheetId="4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M11" i="1" l="1"/>
  <c r="N11" i="1" s="1"/>
  <c r="M12" i="1"/>
  <c r="M13" i="1"/>
  <c r="M14" i="1"/>
  <c r="M15" i="1"/>
  <c r="M16" i="1"/>
  <c r="M17" i="1"/>
  <c r="M18" i="1"/>
  <c r="M19" i="1"/>
  <c r="M20" i="1"/>
  <c r="O11" i="1" l="1"/>
  <c r="G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O21" i="1" l="1"/>
  <c r="N21" i="1"/>
  <c r="H41" i="4"/>
</calcChain>
</file>

<file path=xl/sharedStrings.xml><?xml version="1.0" encoding="utf-8"?>
<sst xmlns="http://schemas.openxmlformats.org/spreadsheetml/2006/main" count="122" uniqueCount="100">
  <si>
    <t>Cartucho de Resíduos para WorkCentre 7220 - Rendimento mínimo 33.000 Impressões realizadas.</t>
  </si>
  <si>
    <t>Toner para impressora HP P2055 - Rendimento mínimo 2.300 páginas.</t>
  </si>
  <si>
    <t>Toner para impressora M1212 - Rendimento mínimo  1.600 páginas</t>
  </si>
  <si>
    <t>Toner para impressora HP PRO 200 M276nw Black - Rendimento mínimo 1.600 páginas</t>
  </si>
  <si>
    <t>Toner para impressora HP PRO 200 M276nw Yellow - Rendimento  mínimo 1.600 páginas</t>
  </si>
  <si>
    <t>Toner para impressora HP PRO 200 M276nw Cyano - Rendimento  mínimo 1.600 páginas</t>
  </si>
  <si>
    <t>Toner para impressora HP PRO 200 M276nw Magenta - Rendimento mínimo 1.600 páginas</t>
  </si>
  <si>
    <t>Toner para impressora HP ColorLaserjet CP 5525 Black - Rendimento mínimo 13.500 páginas</t>
  </si>
  <si>
    <t>Toner para impressora HP ColorLaserjet CP 5525 Yellow - Rendimento mínimo 15.000 páginas</t>
  </si>
  <si>
    <t>Toner para impressora HP ColorLaserjet CP 5525 Cyano - Rendimento mínimo 15.000 páginas</t>
  </si>
  <si>
    <t>Toner para impressora HP ColorLaserjet CP 5525 Magenta - Rendimento mínimo 15.000 páginas</t>
  </si>
  <si>
    <t>Toner para impressora HP Laserjet Color 1415 Black - Rendimento mínimo 2.000 páginas</t>
  </si>
  <si>
    <t>Toner para impressora HP Laserjet Color 1415 Yellow - Rendimento mínimo 1.300 páginas</t>
  </si>
  <si>
    <t>Toner para impressora HP Laserjet Color 1415 Cyano - Rendimento mínimo 1.300 páginas</t>
  </si>
  <si>
    <t>Toner para impressora HP Laserjet Color 1415 Magenta - Rendimento mínimo 1.300 páginas</t>
  </si>
  <si>
    <t>Toner para impressora Samsung clx 6250 Black - Rendimento mínimo 5.000 páginas</t>
  </si>
  <si>
    <t>Toner para impressora Samsung clx 6250 Yellow - Rendimento mínimo 4.000 páginas</t>
  </si>
  <si>
    <t>Toner para impressora Samsung clx 6250 Cyano - Rendimento mínimo 4.000 páginas</t>
  </si>
  <si>
    <t>Toner para impressora Samsung clx 6250 Magenta - Rendimento mínimo 4.000 páginas</t>
  </si>
  <si>
    <t>Toner para impressora Samsung ML5510 ND - Rendimento mínimo 30.000 páginas</t>
  </si>
  <si>
    <t>Toner para impressora Samsung SCX5835NX - Rendimento mínimo 10.000 páginas</t>
  </si>
  <si>
    <t>Toner para impressora Brother MFC -8480DN - Rendimento mínimo 8.000 páginas</t>
  </si>
  <si>
    <t>Toner para impressora Xerox WorkCentre 7220 - Rendimento mínimo 22.000 páginas</t>
  </si>
  <si>
    <t>Toner para RICOH MPC 6502 Black - Rendimento mínimo 48.500 páginas</t>
  </si>
  <si>
    <t>Toner para RICOH MPC 6502 Yellow - Rendimento mínimo  29.000 páginas</t>
  </si>
  <si>
    <t>Toner para RICOH MPC 6502 Cyano - Rendimento mínimo 29.000 páginas</t>
  </si>
  <si>
    <t>Toner para RICOH MPC 6502 Magenta - Rendimento mínimo 29.000 páginas</t>
  </si>
  <si>
    <t>Toner para RICOH MP1500 Preto - Rendimento mínimo 9.000 páginas</t>
  </si>
  <si>
    <t>Toner para RICOH MP1085 Preto - Rendimento mínimo 55.000 páginas</t>
  </si>
  <si>
    <t>TOTAL ESTIMADO</t>
  </si>
  <si>
    <t>MINISTÉRIO DA EDUCAÇÃO</t>
  </si>
  <si>
    <t>SECRETARIA DE EDUCAÇÃO PROFISSIONAL E TECNOLÓGICA</t>
  </si>
  <si>
    <t>INSTITUTO FEDERAL DE EDUCAÇÃO, CIÊNCIA E TECNOLOGIA DO SUDESTE DE MINAS GERAIS</t>
  </si>
  <si>
    <t>CAMPUS JUIZ DE FORA</t>
  </si>
  <si>
    <t>ITEM</t>
  </si>
  <si>
    <t>REQUISIÇÃO MÍNIMA</t>
  </si>
  <si>
    <t>REQUISIÇÃO MÁXIMA ESTIMADA</t>
  </si>
  <si>
    <t>QTDE TOTAL</t>
  </si>
  <si>
    <t>VALOR MÉDIO TOTAL</t>
  </si>
  <si>
    <t>PLANILHA ESTIMATIVA DE PREÇOS DE MERCADO</t>
  </si>
  <si>
    <t>Toner para impressora Samsung CLX 6250 Magenta. Rendimento mínimo: 4.000 páginas.</t>
  </si>
  <si>
    <t>Toner para impressora Samsung ML5510 ND. Rendimento mínimo: 30.000 páginas.</t>
  </si>
  <si>
    <t>Toner para impressora Samsung SCX5835NX. Rendimento mínimo: 10.000 páginas.</t>
  </si>
  <si>
    <t>Toner para impressora Brother MFC – 8480DN. Rendimento mínimo: 8.000 páginas.</t>
  </si>
  <si>
    <t>Toner para impressora Xerox WorkCentre 7220. Rendimento mínimo: 22.000 páginas.</t>
  </si>
  <si>
    <t>Toner para RICOH MPC 6502 Black. Rendimento mínimo: 48.500 páginas.</t>
  </si>
  <si>
    <t>Toner para RICOH MPC 6502 Yellow. Rendimento mínimo: 29.000 páginas.</t>
  </si>
  <si>
    <t>Toner para RICOH MPC 6502 Cyano. Rendimento mínimo: 29.000 páginas.</t>
  </si>
  <si>
    <t>Toner para RICOH MPC 6502 Magenta. Rendimento mínimo: 29.000 páginas.</t>
  </si>
  <si>
    <t>Toner para RICOH MP1500 Preto. Rendimento mínimo: 9.000 páginas.</t>
  </si>
  <si>
    <t>Toner para RICOH MP1085 Preto. Rendimento mínimo: 55.000 páginas.</t>
  </si>
  <si>
    <t>Toner para impressora HP ColorLaserjet CP 5525 Yellow. Rendimento mínimo: 15.000 páginas.</t>
  </si>
  <si>
    <t>Toner para impressora HP ColorLaserjet CP 5525 Cyano. Rendimento mínimo: 15.000 páginas.</t>
  </si>
  <si>
    <t>Toner para impressora HP ColorLaserjet CP 5525 Magenta. Rendimento mínimo: 15.000 páginas.</t>
  </si>
  <si>
    <t>Toner para impressora HP Laserjet Color 1415 Black. Rendimento mínimo: 2.000 páginas.</t>
  </si>
  <si>
    <t>Toner para impressora HP Laserjet Color 1415 Yellow. Rendimento mínimo: 1.300 páginas.</t>
  </si>
  <si>
    <t>Toner para impressora HP Laserjet Color 1415 Cyano. Rendimento mínimo: 1.300 páginas.</t>
  </si>
  <si>
    <t>Toner para impressora HP Laserjet Color 1415 Magenta. Rendimento mínimo: 1.300 páginas.</t>
  </si>
  <si>
    <t>Toner para impressora Samsung CLX 6250 Black. Rendimento mínimo: 5.000 páginas.</t>
  </si>
  <si>
    <t>Toner para impressora Samsung CLX 6250 Yellow. Rendimento mínimo: 4.000 páginas.</t>
  </si>
  <si>
    <t>Toner para impressora Samsung CLX 6250 Cyano. Rendimento mínimo: 4.000 páginas.</t>
  </si>
  <si>
    <t>Cartucho de resíduos para WorkCentre 7220. Rendimento mínimo: 33.000 impressões realizadas.</t>
  </si>
  <si>
    <t>Toner para impressora HP P2055. Rendimento mínimo: 2.300 páginas.</t>
  </si>
  <si>
    <t>Toner para impressora M1212. Rendimento mínimo: 1.600 páginas.</t>
  </si>
  <si>
    <t>Toner para impressora HP PRO 200 M276nw Black. Rendimento mínimo: 1.600 páginas.</t>
  </si>
  <si>
    <t>Toner para impressora HP PRO 200 M276nw Yellow. Rendimento mínimo: 1.600 páginas.</t>
  </si>
  <si>
    <t>Toner para impressora HP PRO 200 M276nw Cyano. Rendimento mínimo: 1.600 páginas.</t>
  </si>
  <si>
    <t>Toner para impressora HP PRO 200 M276nw Magenta. Rendimento mínimo: 1.600 páginas.</t>
  </si>
  <si>
    <t>Toner para impressora HP ColorLaserjet CP 5525 Black. Rendimento mínimo: 13.500 páginas.</t>
  </si>
  <si>
    <t>VALOR MÉDIO UNITÁRIO</t>
  </si>
  <si>
    <t>DESCRIÇÃO (ESPECIFICAÇÃO TÉCNICA)</t>
  </si>
  <si>
    <t>ÓRGÃO GERENCIADOR</t>
  </si>
  <si>
    <t>UNIDADE</t>
  </si>
  <si>
    <t>QUANTIDADE TOTAL</t>
  </si>
  <si>
    <t>VALOR MÉDIO UNITÁRIO (R$)</t>
  </si>
  <si>
    <t>VALOR MÉDIO TOTAL (R$)</t>
  </si>
  <si>
    <t>Unidade</t>
  </si>
  <si>
    <t>DESCRIÇÃO (ESPECIFICAÇÕES TÉCNICAS)</t>
  </si>
  <si>
    <t>ANTES</t>
  </si>
  <si>
    <t>Toalha de tecido (1,30m x 1,30m)</t>
  </si>
  <si>
    <t>Toalha de tecido (2,70m x 1,35m)</t>
  </si>
  <si>
    <t>Toalha de tecido (2,70m x 1,80m)</t>
  </si>
  <si>
    <t>Toalha de tecido (2,70m x 1,70m)</t>
  </si>
  <si>
    <t>Toalha de tecido (2,50m X 1,25m)</t>
  </si>
  <si>
    <t>Jaleco com manga (P-M-G)</t>
  </si>
  <si>
    <t>Toalha de tecido (1,80m x 1m com babado)</t>
  </si>
  <si>
    <t>Coletes de Tactel (P-M-G)</t>
  </si>
  <si>
    <t>Camisas de jogo (P-M-G)</t>
  </si>
  <si>
    <t>Calções de jogo (P-M-G)</t>
  </si>
  <si>
    <t>PERIODICIDADE</t>
  </si>
  <si>
    <t>Bimestral</t>
  </si>
  <si>
    <t>Mensal</t>
  </si>
  <si>
    <t>Semanal</t>
  </si>
  <si>
    <t xml:space="preserve">              INSTITUTO FEDERAL DE EDUCAÇÃO, CIÊNCIA E TECNOLOGIA DO SUDESTE DE MINAS GERAIS</t>
  </si>
  <si>
    <t xml:space="preserve">Orçamento Painel de Preços </t>
  </si>
  <si>
    <t>Orçamento Pregão SESC (MTE)</t>
  </si>
  <si>
    <t>CATSER</t>
  </si>
  <si>
    <t>VALOR ANUAL TOTAL</t>
  </si>
  <si>
    <t>Quantidade Total Anual</t>
  </si>
  <si>
    <t>Orçamento Empresa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</si>
</sst>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&quot;R$&quot;\ #,##0.00;[Red]&quot;R$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9"/>
      <color rgb="FF00000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2" fillId="0" borderId="0" xfId="0" applyFont="1" applyAlignment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wrapText="1"/>
    </xf>
    <xf numFmtId="0" fontId="6" fillId="0" borderId="22" xfId="0" applyFont="1" applyBorder="1" applyAlignment="1">
      <alignment horizontal="center" wrapText="1"/>
    </xf>
    <xf numFmtId="0" fontId="12" fillId="7" borderId="23" xfId="0" applyFont="1" applyFill="1" applyBorder="1" applyAlignment="1">
      <alignment horizontal="right" vertical="center" wrapText="1"/>
    </xf>
    <xf numFmtId="0" fontId="13" fillId="7" borderId="7" xfId="0" applyFont="1" applyFill="1" applyBorder="1" applyAlignment="1">
      <alignment horizontal="center" vertical="center" wrapText="1"/>
    </xf>
    <xf numFmtId="8" fontId="12" fillId="7" borderId="23" xfId="0" applyNumberFormat="1" applyFont="1" applyFill="1" applyBorder="1" applyAlignment="1">
      <alignment horizontal="center" vertical="center"/>
    </xf>
    <xf numFmtId="8" fontId="12" fillId="7" borderId="1" xfId="0" applyNumberFormat="1" applyFont="1" applyFill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 wrapText="1"/>
    </xf>
    <xf numFmtId="164" fontId="6" fillId="0" borderId="23" xfId="1" applyNumberFormat="1" applyFont="1" applyBorder="1" applyAlignment="1">
      <alignment horizontal="center" vertical="center" wrapText="1"/>
    </xf>
    <xf numFmtId="164" fontId="6" fillId="0" borderId="23" xfId="1" applyNumberFormat="1" applyFont="1" applyBorder="1" applyAlignment="1">
      <alignment horizontal="center"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1" xfId="0" applyFont="1" applyFill="1" applyBorder="1" applyAlignment="1">
      <alignment horizontal="justify" vertical="center" wrapText="1"/>
    </xf>
    <xf numFmtId="0" fontId="16" fillId="0" borderId="21" xfId="0" applyFont="1" applyFill="1" applyBorder="1" applyAlignment="1">
      <alignment horizontal="justify" wrapText="1"/>
    </xf>
    <xf numFmtId="0" fontId="12" fillId="6" borderId="12" xfId="0" applyFont="1" applyFill="1" applyBorder="1" applyAlignment="1">
      <alignment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justify" vertical="center" wrapText="1"/>
    </xf>
    <xf numFmtId="0" fontId="16" fillId="0" borderId="24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64" fontId="12" fillId="2" borderId="20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wrapText="1"/>
    </xf>
    <xf numFmtId="164" fontId="6" fillId="0" borderId="25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36369</xdr:colOff>
      <xdr:row>0</xdr:row>
      <xdr:rowOff>25976</xdr:rowOff>
    </xdr:from>
    <xdr:to>
      <xdr:col>2</xdr:col>
      <xdr:colOff>476249</xdr:colOff>
      <xdr:row>6</xdr:row>
      <xdr:rowOff>17318</xdr:rowOff>
    </xdr:to>
    <xdr:pic>
      <xdr:nvPicPr>
        <xdr:cNvPr id="4" name="Imagem 3" descr="brasã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9" y="25976"/>
          <a:ext cx="1037357" cy="11256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53688</xdr:colOff>
      <xdr:row>0</xdr:row>
      <xdr:rowOff>25976</xdr:rowOff>
    </xdr:from>
    <xdr:to>
      <xdr:col>2</xdr:col>
      <xdr:colOff>493568</xdr:colOff>
      <xdr:row>5</xdr:row>
      <xdr:rowOff>121226</xdr:rowOff>
    </xdr:to>
    <xdr:pic>
      <xdr:nvPicPr>
        <xdr:cNvPr id="2" name="Imagem 1" descr="brasã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" y="25976"/>
          <a:ext cx="103995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110" zoomScaleNormal="110" workbookViewId="0">
      <selection activeCell="H25" sqref="H25"/>
    </sheetView>
  </sheetViews>
  <sheetFormatPr defaultRowHeight="14.25" x14ac:dyDescent="0.2"/>
  <cols>
    <col min="1" max="1" width="3.28515625" style="2" customWidth="1"/>
    <col min="2" max="2" width="5.7109375" style="3" customWidth="1"/>
    <col min="3" max="3" width="39.5703125" style="2" customWidth="1"/>
    <col min="4" max="4" width="8.7109375" style="2" customWidth="1"/>
    <col min="5" max="5" width="11.42578125" style="2" customWidth="1"/>
    <col min="6" max="6" width="9.42578125" style="2" customWidth="1"/>
    <col min="7" max="7" width="9" style="2" customWidth="1"/>
    <col min="8" max="9" width="10.5703125" style="2" customWidth="1"/>
    <col min="10" max="13" width="9.42578125" style="2" customWidth="1"/>
    <col min="14" max="15" width="12.7109375" style="2" customWidth="1"/>
    <col min="16" max="16" width="4.28515625" style="2" customWidth="1"/>
    <col min="17" max="17" width="18.28515625" style="2" customWidth="1"/>
    <col min="18" max="18" width="49.140625" style="2" customWidth="1"/>
    <col min="19" max="20" width="9.140625" style="2"/>
    <col min="21" max="21" width="51.7109375" style="2" customWidth="1"/>
    <col min="22" max="16384" width="9.140625" style="2"/>
  </cols>
  <sheetData>
    <row r="1" spans="1:15" x14ac:dyDescent="0.2">
      <c r="A1" s="45"/>
      <c r="B1" s="45"/>
    </row>
    <row r="2" spans="1:15" ht="15" x14ac:dyDescent="0.2">
      <c r="A2" s="45"/>
      <c r="B2" s="76" t="s">
        <v>30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50"/>
    </row>
    <row r="3" spans="1:15" ht="15" x14ac:dyDescent="0.2">
      <c r="A3" s="45"/>
      <c r="B3" s="76" t="s">
        <v>31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50"/>
    </row>
    <row r="4" spans="1:15" ht="15" x14ac:dyDescent="0.2">
      <c r="A4" s="45"/>
      <c r="B4" s="76" t="s">
        <v>93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50"/>
    </row>
    <row r="5" spans="1:15" ht="15" x14ac:dyDescent="0.2">
      <c r="A5" s="45"/>
      <c r="B5" s="76" t="s">
        <v>33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50"/>
    </row>
    <row r="6" spans="1:15" ht="15" x14ac:dyDescent="0.2">
      <c r="B6" s="2"/>
      <c r="F6" s="1"/>
    </row>
    <row r="7" spans="1:15" ht="15" customHeight="1" x14ac:dyDescent="0.2">
      <c r="B7" s="72" t="s">
        <v>39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49"/>
    </row>
    <row r="8" spans="1:15" ht="15" thickBot="1" x14ac:dyDescent="0.25">
      <c r="B8" s="4"/>
      <c r="C8" s="5"/>
      <c r="D8" s="5"/>
      <c r="E8" s="6"/>
      <c r="F8" s="5"/>
    </row>
    <row r="9" spans="1:15" ht="15" thickBot="1" x14ac:dyDescent="0.25">
      <c r="B9" s="73" t="s">
        <v>71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  <c r="O9" s="65"/>
    </row>
    <row r="10" spans="1:15" ht="36" customHeight="1" thickBot="1" x14ac:dyDescent="0.25">
      <c r="B10" s="42" t="s">
        <v>34</v>
      </c>
      <c r="C10" s="41" t="s">
        <v>77</v>
      </c>
      <c r="D10" s="41" t="s">
        <v>96</v>
      </c>
      <c r="E10" s="43" t="s">
        <v>89</v>
      </c>
      <c r="F10" s="43" t="s">
        <v>72</v>
      </c>
      <c r="G10" s="43" t="s">
        <v>35</v>
      </c>
      <c r="H10" s="43" t="s">
        <v>73</v>
      </c>
      <c r="I10" s="80" t="s">
        <v>98</v>
      </c>
      <c r="J10" s="43" t="s">
        <v>99</v>
      </c>
      <c r="K10" s="43" t="s">
        <v>95</v>
      </c>
      <c r="L10" s="43" t="s">
        <v>94</v>
      </c>
      <c r="M10" s="43" t="s">
        <v>74</v>
      </c>
      <c r="N10" s="56" t="s">
        <v>75</v>
      </c>
      <c r="O10" s="84" t="s">
        <v>97</v>
      </c>
    </row>
    <row r="11" spans="1:15" ht="16.5" thickBot="1" x14ac:dyDescent="0.25">
      <c r="B11" s="38">
        <v>1</v>
      </c>
      <c r="C11" s="51" t="s">
        <v>79</v>
      </c>
      <c r="D11" s="51">
        <v>19542</v>
      </c>
      <c r="E11" s="62" t="s">
        <v>90</v>
      </c>
      <c r="F11" s="44" t="s">
        <v>76</v>
      </c>
      <c r="G11" s="39">
        <v>1</v>
      </c>
      <c r="H11" s="39">
        <v>2</v>
      </c>
      <c r="I11" s="81">
        <v>12</v>
      </c>
      <c r="J11" s="59">
        <v>35</v>
      </c>
      <c r="K11" s="59">
        <v>15</v>
      </c>
      <c r="L11" s="59">
        <v>6.86</v>
      </c>
      <c r="M11" s="59">
        <f t="shared" ref="M11:M20" si="0">AVERAGE(J11:L11)</f>
        <v>18.953333333333333</v>
      </c>
      <c r="N11" s="60">
        <f t="shared" ref="N11:N20" si="1">M11*H11</f>
        <v>37.906666666666666</v>
      </c>
      <c r="O11" s="85">
        <f>SUM(N11*6)</f>
        <v>227.44</v>
      </c>
    </row>
    <row r="12" spans="1:15" ht="16.5" thickBot="1" x14ac:dyDescent="0.25">
      <c r="B12" s="38">
        <v>2</v>
      </c>
      <c r="C12" s="52" t="s">
        <v>80</v>
      </c>
      <c r="D12" s="52">
        <v>19542</v>
      </c>
      <c r="E12" s="63" t="s">
        <v>90</v>
      </c>
      <c r="F12" s="44" t="s">
        <v>76</v>
      </c>
      <c r="G12" s="39">
        <v>1</v>
      </c>
      <c r="H12" s="39">
        <v>1</v>
      </c>
      <c r="I12" s="81">
        <v>6</v>
      </c>
      <c r="J12" s="59">
        <v>20</v>
      </c>
      <c r="K12" s="59">
        <v>15</v>
      </c>
      <c r="L12" s="59">
        <v>6.86</v>
      </c>
      <c r="M12" s="59">
        <f t="shared" si="0"/>
        <v>13.953333333333333</v>
      </c>
      <c r="N12" s="60">
        <f t="shared" si="1"/>
        <v>13.953333333333333</v>
      </c>
      <c r="O12" s="86">
        <f t="shared" ref="O12:O16" si="2">SUM(N12*6)</f>
        <v>83.72</v>
      </c>
    </row>
    <row r="13" spans="1:15" ht="16.5" thickBot="1" x14ac:dyDescent="0.25">
      <c r="B13" s="38">
        <v>3</v>
      </c>
      <c r="C13" s="52" t="s">
        <v>81</v>
      </c>
      <c r="D13" s="52">
        <v>19542</v>
      </c>
      <c r="E13" s="63" t="s">
        <v>90</v>
      </c>
      <c r="F13" s="44" t="s">
        <v>76</v>
      </c>
      <c r="G13" s="39">
        <v>1</v>
      </c>
      <c r="H13" s="39">
        <v>1</v>
      </c>
      <c r="I13" s="81">
        <v>6</v>
      </c>
      <c r="J13" s="59">
        <v>20</v>
      </c>
      <c r="K13" s="59">
        <v>15</v>
      </c>
      <c r="L13" s="59">
        <v>6.86</v>
      </c>
      <c r="M13" s="59">
        <f t="shared" si="0"/>
        <v>13.953333333333333</v>
      </c>
      <c r="N13" s="60">
        <f t="shared" si="1"/>
        <v>13.953333333333333</v>
      </c>
      <c r="O13" s="86">
        <f t="shared" si="2"/>
        <v>83.72</v>
      </c>
    </row>
    <row r="14" spans="1:15" ht="16.5" thickBot="1" x14ac:dyDescent="0.25">
      <c r="B14" s="38">
        <v>4</v>
      </c>
      <c r="C14" s="52" t="s">
        <v>82</v>
      </c>
      <c r="D14" s="52">
        <v>19542</v>
      </c>
      <c r="E14" s="63" t="s">
        <v>90</v>
      </c>
      <c r="F14" s="44" t="s">
        <v>76</v>
      </c>
      <c r="G14" s="39">
        <v>1</v>
      </c>
      <c r="H14" s="39">
        <v>3</v>
      </c>
      <c r="I14" s="81">
        <v>18</v>
      </c>
      <c r="J14" s="59">
        <v>20</v>
      </c>
      <c r="K14" s="59">
        <v>15</v>
      </c>
      <c r="L14" s="59">
        <v>6.86</v>
      </c>
      <c r="M14" s="59">
        <f t="shared" si="0"/>
        <v>13.953333333333333</v>
      </c>
      <c r="N14" s="60">
        <f t="shared" si="1"/>
        <v>41.86</v>
      </c>
      <c r="O14" s="86">
        <f t="shared" si="2"/>
        <v>251.16</v>
      </c>
    </row>
    <row r="15" spans="1:15" ht="16.5" thickBot="1" x14ac:dyDescent="0.25">
      <c r="B15" s="38">
        <v>5</v>
      </c>
      <c r="C15" s="52" t="s">
        <v>83</v>
      </c>
      <c r="D15" s="52">
        <v>19542</v>
      </c>
      <c r="E15" s="63" t="s">
        <v>90</v>
      </c>
      <c r="F15" s="44" t="s">
        <v>76</v>
      </c>
      <c r="G15" s="39">
        <v>1</v>
      </c>
      <c r="H15" s="39">
        <v>1</v>
      </c>
      <c r="I15" s="81">
        <v>6</v>
      </c>
      <c r="J15" s="59">
        <v>20</v>
      </c>
      <c r="K15" s="59">
        <v>15</v>
      </c>
      <c r="L15" s="59">
        <v>6.86</v>
      </c>
      <c r="M15" s="59">
        <f t="shared" si="0"/>
        <v>13.953333333333333</v>
      </c>
      <c r="N15" s="60">
        <f t="shared" si="1"/>
        <v>13.953333333333333</v>
      </c>
      <c r="O15" s="86">
        <f t="shared" si="2"/>
        <v>83.72</v>
      </c>
    </row>
    <row r="16" spans="1:15" ht="32.25" customHeight="1" thickBot="1" x14ac:dyDescent="0.3">
      <c r="B16" s="38">
        <v>6</v>
      </c>
      <c r="C16" s="53" t="s">
        <v>85</v>
      </c>
      <c r="D16" s="53">
        <v>19542</v>
      </c>
      <c r="E16" s="64" t="s">
        <v>90</v>
      </c>
      <c r="F16" s="54" t="s">
        <v>76</v>
      </c>
      <c r="G16" s="54">
        <v>1</v>
      </c>
      <c r="H16" s="54">
        <v>1</v>
      </c>
      <c r="I16" s="82">
        <v>6</v>
      </c>
      <c r="J16" s="87">
        <v>20</v>
      </c>
      <c r="K16" s="87">
        <v>15</v>
      </c>
      <c r="L16" s="59">
        <v>6.86</v>
      </c>
      <c r="M16" s="59">
        <f t="shared" si="0"/>
        <v>13.953333333333333</v>
      </c>
      <c r="N16" s="61">
        <f t="shared" si="1"/>
        <v>13.953333333333333</v>
      </c>
      <c r="O16" s="86">
        <f t="shared" si="2"/>
        <v>83.72</v>
      </c>
    </row>
    <row r="17" spans="2:15" ht="16.5" thickBot="1" x14ac:dyDescent="0.25">
      <c r="B17" s="40">
        <v>7</v>
      </c>
      <c r="C17" s="52" t="s">
        <v>84</v>
      </c>
      <c r="D17" s="52">
        <v>19542</v>
      </c>
      <c r="E17" s="63" t="s">
        <v>91</v>
      </c>
      <c r="F17" s="44" t="s">
        <v>76</v>
      </c>
      <c r="G17" s="39">
        <v>1</v>
      </c>
      <c r="H17" s="39">
        <v>250</v>
      </c>
      <c r="I17" s="81">
        <v>3000</v>
      </c>
      <c r="J17" s="59">
        <v>10</v>
      </c>
      <c r="K17" s="59">
        <v>17</v>
      </c>
      <c r="L17" s="59">
        <v>6.86</v>
      </c>
      <c r="M17" s="59">
        <f t="shared" si="0"/>
        <v>11.286666666666667</v>
      </c>
      <c r="N17" s="60">
        <f t="shared" si="1"/>
        <v>2821.666666666667</v>
      </c>
      <c r="O17" s="86">
        <f>SUM(N17*12)</f>
        <v>33860</v>
      </c>
    </row>
    <row r="18" spans="2:15" ht="16.5" thickBot="1" x14ac:dyDescent="0.25">
      <c r="B18" s="40">
        <v>8</v>
      </c>
      <c r="C18" s="52" t="s">
        <v>86</v>
      </c>
      <c r="D18" s="52">
        <v>19542</v>
      </c>
      <c r="E18" s="63" t="s">
        <v>92</v>
      </c>
      <c r="F18" s="44" t="s">
        <v>76</v>
      </c>
      <c r="G18" s="39">
        <v>1</v>
      </c>
      <c r="H18" s="39">
        <v>120</v>
      </c>
      <c r="I18" s="81">
        <v>6240</v>
      </c>
      <c r="J18" s="59">
        <v>9</v>
      </c>
      <c r="K18" s="59">
        <v>2.83</v>
      </c>
      <c r="L18" s="59">
        <v>6.86</v>
      </c>
      <c r="M18" s="59">
        <f t="shared" si="0"/>
        <v>6.23</v>
      </c>
      <c r="N18" s="60">
        <f t="shared" si="1"/>
        <v>747.6</v>
      </c>
      <c r="O18" s="86">
        <f>SUM(N18*52)</f>
        <v>38875.200000000004</v>
      </c>
    </row>
    <row r="19" spans="2:15" ht="16.5" thickBot="1" x14ac:dyDescent="0.25">
      <c r="B19" s="40">
        <v>9</v>
      </c>
      <c r="C19" s="52" t="s">
        <v>87</v>
      </c>
      <c r="D19" s="52">
        <v>19542</v>
      </c>
      <c r="E19" s="63" t="s">
        <v>91</v>
      </c>
      <c r="F19" s="44" t="s">
        <v>76</v>
      </c>
      <c r="G19" s="39">
        <v>1</v>
      </c>
      <c r="H19" s="39">
        <v>30</v>
      </c>
      <c r="I19" s="81">
        <v>360</v>
      </c>
      <c r="J19" s="59">
        <v>9</v>
      </c>
      <c r="K19" s="59">
        <v>5.25</v>
      </c>
      <c r="L19" s="59">
        <v>6.86</v>
      </c>
      <c r="M19" s="59">
        <f t="shared" si="0"/>
        <v>7.0366666666666662</v>
      </c>
      <c r="N19" s="60">
        <f t="shared" si="1"/>
        <v>211.1</v>
      </c>
      <c r="O19" s="86">
        <f>SUM(N19*12)</f>
        <v>2533.1999999999998</v>
      </c>
    </row>
    <row r="20" spans="2:15" ht="16.5" thickBot="1" x14ac:dyDescent="0.25">
      <c r="B20" s="66">
        <v>10</v>
      </c>
      <c r="C20" s="67" t="s">
        <v>88</v>
      </c>
      <c r="D20" s="67">
        <v>19542</v>
      </c>
      <c r="E20" s="68" t="s">
        <v>91</v>
      </c>
      <c r="F20" s="69" t="s">
        <v>76</v>
      </c>
      <c r="G20" s="70">
        <v>1</v>
      </c>
      <c r="H20" s="70">
        <v>30</v>
      </c>
      <c r="I20" s="83">
        <v>360</v>
      </c>
      <c r="J20" s="88">
        <v>6</v>
      </c>
      <c r="K20" s="59">
        <v>3</v>
      </c>
      <c r="L20" s="59">
        <v>6.86</v>
      </c>
      <c r="M20" s="59">
        <f t="shared" si="0"/>
        <v>5.2866666666666662</v>
      </c>
      <c r="N20" s="60">
        <f t="shared" si="1"/>
        <v>158.6</v>
      </c>
      <c r="O20" s="86">
        <f>SUM(N20*12)</f>
        <v>1903.1999999999998</v>
      </c>
    </row>
    <row r="21" spans="2:15" ht="15" thickBot="1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55"/>
      <c r="L21" s="55"/>
      <c r="M21" s="55"/>
      <c r="N21" s="57">
        <f>SUM(N11:N20)</f>
        <v>4074.5466666666666</v>
      </c>
      <c r="O21" s="58">
        <f>SUM(O11:O20)</f>
        <v>77985.08</v>
      </c>
    </row>
    <row r="41" spans="17:17" ht="16.5" x14ac:dyDescent="0.3">
      <c r="Q41" s="46" t="s">
        <v>78</v>
      </c>
    </row>
    <row r="42" spans="17:17" ht="16.5" x14ac:dyDescent="0.3">
      <c r="Q42" s="47">
        <v>361718.63</v>
      </c>
    </row>
    <row r="43" spans="17:17" ht="16.5" x14ac:dyDescent="0.2">
      <c r="Q43" s="48">
        <v>18723.13</v>
      </c>
    </row>
  </sheetData>
  <mergeCells count="6">
    <mergeCell ref="B7:N7"/>
    <mergeCell ref="B9:N9"/>
    <mergeCell ref="B2:N2"/>
    <mergeCell ref="B3:N3"/>
    <mergeCell ref="B4:N4"/>
    <mergeCell ref="B5:N5"/>
  </mergeCells>
  <printOptions horizontalCentered="1"/>
  <pageMargins left="0.98425196850393704" right="0.78740157480314965" top="0.78740157480314965" bottom="0.59055118110236227" header="0" footer="0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110" zoomScaleNormal="110" workbookViewId="0">
      <selection activeCell="I1" sqref="I1"/>
    </sheetView>
  </sheetViews>
  <sheetFormatPr defaultRowHeight="14.25" x14ac:dyDescent="0.2"/>
  <cols>
    <col min="1" max="1" width="3.28515625" style="2" customWidth="1"/>
    <col min="2" max="2" width="5.7109375" style="3" customWidth="1"/>
    <col min="3" max="3" width="46.42578125" style="2" customWidth="1"/>
    <col min="4" max="4" width="11.42578125" style="2" customWidth="1"/>
    <col min="5" max="5" width="14.7109375" style="2" customWidth="1"/>
    <col min="6" max="6" width="11.140625" style="2" customWidth="1"/>
    <col min="7" max="7" width="17.28515625" style="2" customWidth="1"/>
    <col min="8" max="8" width="14.5703125" style="2" customWidth="1"/>
    <col min="9" max="10" width="12.7109375" style="2" customWidth="1"/>
    <col min="11" max="12" width="9.140625" style="2"/>
    <col min="13" max="13" width="49.140625" style="2" customWidth="1"/>
    <col min="14" max="15" width="9.140625" style="2"/>
    <col min="16" max="16" width="51.7109375" style="2" customWidth="1"/>
    <col min="17" max="16384" width="9.140625" style="2"/>
  </cols>
  <sheetData>
    <row r="1" spans="1:16" x14ac:dyDescent="0.2">
      <c r="A1" s="79"/>
      <c r="B1" s="79"/>
    </row>
    <row r="2" spans="1:16" ht="15" x14ac:dyDescent="0.2">
      <c r="A2" s="79"/>
      <c r="B2" s="79"/>
      <c r="C2" s="76" t="s">
        <v>30</v>
      </c>
      <c r="D2" s="76"/>
      <c r="E2" s="76"/>
      <c r="F2" s="76"/>
      <c r="G2" s="76"/>
      <c r="H2" s="76"/>
    </row>
    <row r="3" spans="1:16" ht="15" x14ac:dyDescent="0.2">
      <c r="A3" s="79"/>
      <c r="B3" s="79"/>
      <c r="C3" s="76" t="s">
        <v>31</v>
      </c>
      <c r="D3" s="76"/>
      <c r="E3" s="76"/>
      <c r="F3" s="76"/>
      <c r="G3" s="76"/>
      <c r="H3" s="76"/>
    </row>
    <row r="4" spans="1:16" ht="15" x14ac:dyDescent="0.2">
      <c r="A4" s="79"/>
      <c r="B4" s="79"/>
      <c r="C4" s="76" t="s">
        <v>32</v>
      </c>
      <c r="D4" s="76"/>
      <c r="E4" s="76"/>
      <c r="F4" s="76"/>
      <c r="G4" s="76"/>
      <c r="H4" s="76"/>
    </row>
    <row r="5" spans="1:16" ht="15" x14ac:dyDescent="0.2">
      <c r="A5" s="79"/>
      <c r="B5" s="79"/>
      <c r="C5" s="76" t="s">
        <v>33</v>
      </c>
      <c r="D5" s="76"/>
      <c r="E5" s="76"/>
      <c r="F5" s="76"/>
      <c r="G5" s="76"/>
      <c r="H5" s="76"/>
    </row>
    <row r="6" spans="1:16" ht="15" x14ac:dyDescent="0.2">
      <c r="B6" s="2"/>
      <c r="E6" s="9"/>
    </row>
    <row r="7" spans="1:16" ht="15" x14ac:dyDescent="0.2">
      <c r="B7" s="2"/>
      <c r="E7" s="9"/>
    </row>
    <row r="8" spans="1:16" ht="15" customHeight="1" x14ac:dyDescent="0.2">
      <c r="A8" s="72" t="s">
        <v>39</v>
      </c>
      <c r="B8" s="72"/>
      <c r="C8" s="72"/>
      <c r="D8" s="72"/>
      <c r="E8" s="72"/>
      <c r="F8" s="72"/>
      <c r="G8" s="72"/>
      <c r="H8" s="72"/>
    </row>
    <row r="10" spans="1:16" ht="15" thickBot="1" x14ac:dyDescent="0.25"/>
    <row r="11" spans="1:16" s="34" customFormat="1" ht="27.75" thickBot="1" x14ac:dyDescent="0.3">
      <c r="B11" s="12" t="s">
        <v>34</v>
      </c>
      <c r="C11" s="12" t="s">
        <v>70</v>
      </c>
      <c r="D11" s="13" t="s">
        <v>35</v>
      </c>
      <c r="E11" s="13" t="s">
        <v>36</v>
      </c>
      <c r="F11" s="14" t="s">
        <v>37</v>
      </c>
      <c r="G11" s="15" t="s">
        <v>69</v>
      </c>
      <c r="H11" s="16" t="s">
        <v>38</v>
      </c>
    </row>
    <row r="12" spans="1:16" ht="28.5" x14ac:dyDescent="0.2">
      <c r="B12" s="17">
        <v>1</v>
      </c>
      <c r="C12" s="35" t="s">
        <v>61</v>
      </c>
      <c r="D12" s="18">
        <v>1</v>
      </c>
      <c r="E12" s="19">
        <v>5</v>
      </c>
      <c r="F12" s="20">
        <v>5</v>
      </c>
      <c r="G12" s="21">
        <v>275.07</v>
      </c>
      <c r="H12" s="22">
        <f>G12*F12</f>
        <v>1375.35</v>
      </c>
      <c r="P12" s="10" t="s">
        <v>0</v>
      </c>
    </row>
    <row r="13" spans="1:16" ht="28.5" x14ac:dyDescent="0.2">
      <c r="B13" s="17">
        <v>2</v>
      </c>
      <c r="C13" s="35" t="s">
        <v>62</v>
      </c>
      <c r="D13" s="17">
        <v>5</v>
      </c>
      <c r="E13" s="19">
        <v>313</v>
      </c>
      <c r="F13" s="20">
        <v>313</v>
      </c>
      <c r="G13" s="23">
        <v>432</v>
      </c>
      <c r="H13" s="24">
        <f t="shared" ref="H13:H40" si="0">G13*F13</f>
        <v>135216</v>
      </c>
      <c r="P13" s="10" t="s">
        <v>1</v>
      </c>
    </row>
    <row r="14" spans="1:16" ht="28.5" x14ac:dyDescent="0.2">
      <c r="B14" s="17">
        <v>3</v>
      </c>
      <c r="C14" s="35" t="s">
        <v>63</v>
      </c>
      <c r="D14" s="17">
        <v>5</v>
      </c>
      <c r="E14" s="19">
        <v>50</v>
      </c>
      <c r="F14" s="20">
        <v>50</v>
      </c>
      <c r="G14" s="23">
        <v>288.85000000000002</v>
      </c>
      <c r="H14" s="24">
        <f t="shared" si="0"/>
        <v>14442.500000000002</v>
      </c>
      <c r="P14" s="10" t="s">
        <v>2</v>
      </c>
    </row>
    <row r="15" spans="1:16" ht="28.5" x14ac:dyDescent="0.2">
      <c r="B15" s="17">
        <v>4</v>
      </c>
      <c r="C15" s="35" t="s">
        <v>64</v>
      </c>
      <c r="D15" s="17">
        <v>5</v>
      </c>
      <c r="E15" s="19">
        <v>40</v>
      </c>
      <c r="F15" s="20">
        <v>40</v>
      </c>
      <c r="G15" s="23">
        <v>299</v>
      </c>
      <c r="H15" s="24">
        <f t="shared" si="0"/>
        <v>11960</v>
      </c>
      <c r="P15" s="10" t="s">
        <v>3</v>
      </c>
    </row>
    <row r="16" spans="1:16" ht="28.5" x14ac:dyDescent="0.2">
      <c r="B16" s="17">
        <v>5</v>
      </c>
      <c r="C16" s="35" t="s">
        <v>65</v>
      </c>
      <c r="D16" s="17">
        <v>5</v>
      </c>
      <c r="E16" s="19">
        <v>20</v>
      </c>
      <c r="F16" s="20">
        <v>20</v>
      </c>
      <c r="G16" s="23">
        <v>390</v>
      </c>
      <c r="H16" s="24">
        <f t="shared" si="0"/>
        <v>7800</v>
      </c>
      <c r="P16" s="10" t="s">
        <v>4</v>
      </c>
    </row>
    <row r="17" spans="2:16" ht="28.5" x14ac:dyDescent="0.2">
      <c r="B17" s="17">
        <v>6</v>
      </c>
      <c r="C17" s="35" t="s">
        <v>66</v>
      </c>
      <c r="D17" s="17">
        <v>5</v>
      </c>
      <c r="E17" s="19">
        <v>20</v>
      </c>
      <c r="F17" s="20">
        <v>20</v>
      </c>
      <c r="G17" s="23">
        <v>310</v>
      </c>
      <c r="H17" s="24">
        <f t="shared" si="0"/>
        <v>6200</v>
      </c>
      <c r="P17" s="10" t="s">
        <v>5</v>
      </c>
    </row>
    <row r="18" spans="2:16" ht="28.5" x14ac:dyDescent="0.2">
      <c r="B18" s="25">
        <v>7</v>
      </c>
      <c r="C18" s="36" t="s">
        <v>67</v>
      </c>
      <c r="D18" s="17">
        <v>5</v>
      </c>
      <c r="E18" s="19">
        <v>20</v>
      </c>
      <c r="F18" s="20">
        <v>20</v>
      </c>
      <c r="G18" s="26">
        <v>346.5</v>
      </c>
      <c r="H18" s="24">
        <f t="shared" si="0"/>
        <v>6930</v>
      </c>
      <c r="P18" s="11" t="s">
        <v>6</v>
      </c>
    </row>
    <row r="19" spans="2:16" ht="28.5" x14ac:dyDescent="0.2">
      <c r="B19" s="25">
        <v>8</v>
      </c>
      <c r="C19" s="36" t="s">
        <v>68</v>
      </c>
      <c r="D19" s="17">
        <v>5</v>
      </c>
      <c r="E19" s="19">
        <v>10</v>
      </c>
      <c r="F19" s="20">
        <v>10</v>
      </c>
      <c r="G19" s="26">
        <v>747.94</v>
      </c>
      <c r="H19" s="24">
        <f t="shared" si="0"/>
        <v>7479.4000000000005</v>
      </c>
      <c r="P19" s="11" t="s">
        <v>7</v>
      </c>
    </row>
    <row r="20" spans="2:16" ht="28.5" x14ac:dyDescent="0.2">
      <c r="B20" s="25">
        <v>9</v>
      </c>
      <c r="C20" s="36" t="s">
        <v>51</v>
      </c>
      <c r="D20" s="17">
        <v>5</v>
      </c>
      <c r="E20" s="19">
        <v>8</v>
      </c>
      <c r="F20" s="20">
        <v>8</v>
      </c>
      <c r="G20" s="26">
        <v>792</v>
      </c>
      <c r="H20" s="24">
        <f t="shared" si="0"/>
        <v>6336</v>
      </c>
      <c r="P20" s="11" t="s">
        <v>8</v>
      </c>
    </row>
    <row r="21" spans="2:16" ht="28.5" x14ac:dyDescent="0.2">
      <c r="B21" s="25">
        <v>10</v>
      </c>
      <c r="C21" s="36" t="s">
        <v>52</v>
      </c>
      <c r="D21" s="17">
        <v>5</v>
      </c>
      <c r="E21" s="19">
        <v>8</v>
      </c>
      <c r="F21" s="20">
        <v>8</v>
      </c>
      <c r="G21" s="26">
        <v>956.79</v>
      </c>
      <c r="H21" s="24">
        <f t="shared" si="0"/>
        <v>7654.32</v>
      </c>
      <c r="P21" s="11" t="s">
        <v>9</v>
      </c>
    </row>
    <row r="22" spans="2:16" ht="28.5" x14ac:dyDescent="0.2">
      <c r="B22" s="25">
        <v>11</v>
      </c>
      <c r="C22" s="36" t="s">
        <v>53</v>
      </c>
      <c r="D22" s="17">
        <v>5</v>
      </c>
      <c r="E22" s="19">
        <v>8</v>
      </c>
      <c r="F22" s="20">
        <v>8</v>
      </c>
      <c r="G22" s="26">
        <v>949.59</v>
      </c>
      <c r="H22" s="24">
        <f t="shared" si="0"/>
        <v>7596.72</v>
      </c>
      <c r="P22" s="11" t="s">
        <v>10</v>
      </c>
    </row>
    <row r="23" spans="2:16" ht="28.5" x14ac:dyDescent="0.2">
      <c r="B23" s="25">
        <v>12</v>
      </c>
      <c r="C23" s="36" t="s">
        <v>54</v>
      </c>
      <c r="D23" s="17">
        <v>5</v>
      </c>
      <c r="E23" s="19">
        <v>10</v>
      </c>
      <c r="F23" s="20">
        <v>10</v>
      </c>
      <c r="G23" s="26">
        <v>286.74</v>
      </c>
      <c r="H23" s="24">
        <f t="shared" si="0"/>
        <v>2867.4</v>
      </c>
      <c r="P23" s="11" t="s">
        <v>11</v>
      </c>
    </row>
    <row r="24" spans="2:16" ht="28.5" x14ac:dyDescent="0.2">
      <c r="B24" s="25">
        <v>13</v>
      </c>
      <c r="C24" s="36" t="s">
        <v>55</v>
      </c>
      <c r="D24" s="17">
        <v>5</v>
      </c>
      <c r="E24" s="19">
        <v>5</v>
      </c>
      <c r="F24" s="20">
        <v>5</v>
      </c>
      <c r="G24" s="26">
        <v>363.95</v>
      </c>
      <c r="H24" s="24">
        <f t="shared" si="0"/>
        <v>1819.75</v>
      </c>
      <c r="P24" s="11" t="s">
        <v>12</v>
      </c>
    </row>
    <row r="25" spans="2:16" ht="28.5" x14ac:dyDescent="0.2">
      <c r="B25" s="25">
        <v>14</v>
      </c>
      <c r="C25" s="36" t="s">
        <v>56</v>
      </c>
      <c r="D25" s="17">
        <v>5</v>
      </c>
      <c r="E25" s="19">
        <v>5</v>
      </c>
      <c r="F25" s="20">
        <v>5</v>
      </c>
      <c r="G25" s="26">
        <v>329.2</v>
      </c>
      <c r="H25" s="24">
        <f t="shared" si="0"/>
        <v>1646</v>
      </c>
      <c r="P25" s="11" t="s">
        <v>13</v>
      </c>
    </row>
    <row r="26" spans="2:16" ht="28.5" x14ac:dyDescent="0.2">
      <c r="B26" s="25">
        <v>15</v>
      </c>
      <c r="C26" s="36" t="s">
        <v>57</v>
      </c>
      <c r="D26" s="17">
        <v>5</v>
      </c>
      <c r="E26" s="19">
        <v>5</v>
      </c>
      <c r="F26" s="20">
        <v>5</v>
      </c>
      <c r="G26" s="26">
        <v>365.81</v>
      </c>
      <c r="H26" s="24">
        <f t="shared" si="0"/>
        <v>1829.05</v>
      </c>
      <c r="P26" s="11" t="s">
        <v>14</v>
      </c>
    </row>
    <row r="27" spans="2:16" ht="28.5" x14ac:dyDescent="0.2">
      <c r="B27" s="25">
        <v>16</v>
      </c>
      <c r="C27" s="36" t="s">
        <v>58</v>
      </c>
      <c r="D27" s="17">
        <v>5</v>
      </c>
      <c r="E27" s="19">
        <v>15</v>
      </c>
      <c r="F27" s="20">
        <v>15</v>
      </c>
      <c r="G27" s="26">
        <v>461</v>
      </c>
      <c r="H27" s="24">
        <f t="shared" si="0"/>
        <v>6915</v>
      </c>
      <c r="P27" s="11" t="s">
        <v>15</v>
      </c>
    </row>
    <row r="28" spans="2:16" ht="28.5" x14ac:dyDescent="0.2">
      <c r="B28" s="25">
        <v>17</v>
      </c>
      <c r="C28" s="36" t="s">
        <v>59</v>
      </c>
      <c r="D28" s="17">
        <v>5</v>
      </c>
      <c r="E28" s="19">
        <v>5</v>
      </c>
      <c r="F28" s="20">
        <v>5</v>
      </c>
      <c r="G28" s="26">
        <v>374.5</v>
      </c>
      <c r="H28" s="24">
        <f t="shared" si="0"/>
        <v>1872.5</v>
      </c>
      <c r="P28" s="11" t="s">
        <v>16</v>
      </c>
    </row>
    <row r="29" spans="2:16" ht="28.5" x14ac:dyDescent="0.2">
      <c r="B29" s="25">
        <v>18</v>
      </c>
      <c r="C29" s="36" t="s">
        <v>60</v>
      </c>
      <c r="D29" s="17">
        <v>5</v>
      </c>
      <c r="E29" s="19">
        <v>5</v>
      </c>
      <c r="F29" s="20">
        <v>5</v>
      </c>
      <c r="G29" s="26">
        <v>466</v>
      </c>
      <c r="H29" s="24">
        <f t="shared" si="0"/>
        <v>2330</v>
      </c>
      <c r="P29" s="11" t="s">
        <v>17</v>
      </c>
    </row>
    <row r="30" spans="2:16" ht="28.5" x14ac:dyDescent="0.2">
      <c r="B30" s="25">
        <v>19</v>
      </c>
      <c r="C30" s="37" t="s">
        <v>40</v>
      </c>
      <c r="D30" s="17">
        <v>5</v>
      </c>
      <c r="E30" s="19">
        <v>5</v>
      </c>
      <c r="F30" s="20">
        <v>5</v>
      </c>
      <c r="G30" s="26">
        <v>466</v>
      </c>
      <c r="H30" s="24">
        <f t="shared" si="0"/>
        <v>2330</v>
      </c>
      <c r="P30" s="11" t="s">
        <v>18</v>
      </c>
    </row>
    <row r="31" spans="2:16" ht="28.5" x14ac:dyDescent="0.2">
      <c r="B31" s="25">
        <v>20</v>
      </c>
      <c r="C31" s="36" t="s">
        <v>41</v>
      </c>
      <c r="D31" s="17">
        <v>5</v>
      </c>
      <c r="E31" s="19">
        <v>20</v>
      </c>
      <c r="F31" s="20">
        <v>20</v>
      </c>
      <c r="G31" s="26">
        <v>650</v>
      </c>
      <c r="H31" s="24">
        <f t="shared" si="0"/>
        <v>13000</v>
      </c>
      <c r="P31" s="11" t="s">
        <v>19</v>
      </c>
    </row>
    <row r="32" spans="2:16" ht="28.5" x14ac:dyDescent="0.2">
      <c r="B32" s="25">
        <v>21</v>
      </c>
      <c r="C32" s="36" t="s">
        <v>42</v>
      </c>
      <c r="D32" s="17">
        <v>5</v>
      </c>
      <c r="E32" s="19">
        <v>20</v>
      </c>
      <c r="F32" s="20">
        <v>20</v>
      </c>
      <c r="G32" s="26">
        <v>271.49</v>
      </c>
      <c r="H32" s="24">
        <f t="shared" si="0"/>
        <v>5429.8</v>
      </c>
      <c r="P32" s="11" t="s">
        <v>20</v>
      </c>
    </row>
    <row r="33" spans="2:16" ht="28.5" x14ac:dyDescent="0.2">
      <c r="B33" s="25">
        <v>22</v>
      </c>
      <c r="C33" s="36" t="s">
        <v>43</v>
      </c>
      <c r="D33" s="17">
        <v>5</v>
      </c>
      <c r="E33" s="19">
        <v>20</v>
      </c>
      <c r="F33" s="20">
        <v>20</v>
      </c>
      <c r="G33" s="26">
        <v>248.99</v>
      </c>
      <c r="H33" s="24">
        <f t="shared" si="0"/>
        <v>4979.8</v>
      </c>
      <c r="P33" s="11" t="s">
        <v>21</v>
      </c>
    </row>
    <row r="34" spans="2:16" ht="28.5" x14ac:dyDescent="0.2">
      <c r="B34" s="25">
        <v>23</v>
      </c>
      <c r="C34" s="36" t="s">
        <v>44</v>
      </c>
      <c r="D34" s="17">
        <v>5</v>
      </c>
      <c r="E34" s="19">
        <v>20</v>
      </c>
      <c r="F34" s="20">
        <v>20</v>
      </c>
      <c r="G34" s="26">
        <v>424</v>
      </c>
      <c r="H34" s="24">
        <f t="shared" si="0"/>
        <v>8480</v>
      </c>
      <c r="P34" s="11" t="s">
        <v>22</v>
      </c>
    </row>
    <row r="35" spans="2:16" ht="28.5" x14ac:dyDescent="0.2">
      <c r="B35" s="25">
        <v>24</v>
      </c>
      <c r="C35" s="36" t="s">
        <v>45</v>
      </c>
      <c r="D35" s="17">
        <v>5</v>
      </c>
      <c r="E35" s="19">
        <v>22</v>
      </c>
      <c r="F35" s="20">
        <v>22</v>
      </c>
      <c r="G35" s="26">
        <v>1079.33</v>
      </c>
      <c r="H35" s="24">
        <f t="shared" si="0"/>
        <v>23745.26</v>
      </c>
      <c r="P35" s="11" t="s">
        <v>23</v>
      </c>
    </row>
    <row r="36" spans="2:16" ht="28.5" x14ac:dyDescent="0.2">
      <c r="B36" s="25">
        <v>25</v>
      </c>
      <c r="C36" s="36" t="s">
        <v>46</v>
      </c>
      <c r="D36" s="17">
        <v>5</v>
      </c>
      <c r="E36" s="19">
        <v>10</v>
      </c>
      <c r="F36" s="20">
        <v>10</v>
      </c>
      <c r="G36" s="26">
        <v>2238.4</v>
      </c>
      <c r="H36" s="24">
        <f t="shared" si="0"/>
        <v>22384</v>
      </c>
      <c r="P36" s="11" t="s">
        <v>24</v>
      </c>
    </row>
    <row r="37" spans="2:16" ht="28.5" x14ac:dyDescent="0.2">
      <c r="B37" s="25">
        <v>26</v>
      </c>
      <c r="C37" s="36" t="s">
        <v>47</v>
      </c>
      <c r="D37" s="17">
        <v>5</v>
      </c>
      <c r="E37" s="19">
        <v>10</v>
      </c>
      <c r="F37" s="20">
        <v>10</v>
      </c>
      <c r="G37" s="26">
        <v>2238.4</v>
      </c>
      <c r="H37" s="24">
        <f t="shared" si="0"/>
        <v>22384</v>
      </c>
      <c r="P37" s="11" t="s">
        <v>25</v>
      </c>
    </row>
    <row r="38" spans="2:16" ht="28.5" x14ac:dyDescent="0.2">
      <c r="B38" s="25">
        <v>27</v>
      </c>
      <c r="C38" s="36" t="s">
        <v>48</v>
      </c>
      <c r="D38" s="17">
        <v>5</v>
      </c>
      <c r="E38" s="19">
        <v>10</v>
      </c>
      <c r="F38" s="20">
        <v>10</v>
      </c>
      <c r="G38" s="26">
        <v>2238.4</v>
      </c>
      <c r="H38" s="24">
        <f t="shared" si="0"/>
        <v>22384</v>
      </c>
      <c r="P38" s="11" t="s">
        <v>26</v>
      </c>
    </row>
    <row r="39" spans="2:16" ht="28.5" x14ac:dyDescent="0.2">
      <c r="B39" s="25">
        <v>28</v>
      </c>
      <c r="C39" s="36" t="s">
        <v>49</v>
      </c>
      <c r="D39" s="17">
        <v>5</v>
      </c>
      <c r="E39" s="19">
        <v>10</v>
      </c>
      <c r="F39" s="20">
        <v>10</v>
      </c>
      <c r="G39" s="26">
        <v>51.25</v>
      </c>
      <c r="H39" s="24">
        <f t="shared" si="0"/>
        <v>512.5</v>
      </c>
      <c r="P39" s="7" t="s">
        <v>27</v>
      </c>
    </row>
    <row r="40" spans="2:16" ht="29.25" thickBot="1" x14ac:dyDescent="0.25">
      <c r="B40" s="27">
        <v>29</v>
      </c>
      <c r="C40" s="36" t="s">
        <v>50</v>
      </c>
      <c r="D40" s="28">
        <v>5</v>
      </c>
      <c r="E40" s="29">
        <v>10</v>
      </c>
      <c r="F40" s="30">
        <v>10</v>
      </c>
      <c r="G40" s="31">
        <v>381.93</v>
      </c>
      <c r="H40" s="24">
        <f t="shared" si="0"/>
        <v>3819.3</v>
      </c>
      <c r="P40" s="8" t="s">
        <v>28</v>
      </c>
    </row>
    <row r="41" spans="2:16" ht="19.5" customHeight="1" thickBot="1" x14ac:dyDescent="0.25">
      <c r="B41" s="77" t="s">
        <v>29</v>
      </c>
      <c r="C41" s="78"/>
      <c r="D41" s="78"/>
      <c r="E41" s="78"/>
      <c r="F41" s="78"/>
      <c r="G41" s="32">
        <f>SUM(G12:G40)</f>
        <v>18723.129999999997</v>
      </c>
      <c r="H41" s="33">
        <f>SUM(H12:H40)</f>
        <v>361718.64999999997</v>
      </c>
    </row>
    <row r="42" spans="2:16" x14ac:dyDescent="0.2">
      <c r="B42" s="4"/>
      <c r="C42" s="5"/>
      <c r="D42" s="6"/>
      <c r="E42" s="5"/>
    </row>
    <row r="43" spans="2:16" x14ac:dyDescent="0.2">
      <c r="B43" s="4"/>
      <c r="C43" s="5"/>
      <c r="D43" s="6"/>
      <c r="E43" s="5"/>
    </row>
  </sheetData>
  <mergeCells count="7">
    <mergeCell ref="B41:F41"/>
    <mergeCell ref="A1:B5"/>
    <mergeCell ref="C2:H2"/>
    <mergeCell ref="C3:H3"/>
    <mergeCell ref="C4:H4"/>
    <mergeCell ref="C5:H5"/>
    <mergeCell ref="A8:H8"/>
  </mergeCells>
  <pageMargins left="0.59055118110236227" right="0.39370078740157483" top="0.78740157480314965" bottom="0.39370078740157483" header="0" footer="0"/>
  <pageSetup paperSize="9" scale="33" fitToHeight="0" orientation="portrait" horizont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ATUAL</vt:lpstr>
      <vt:lpstr>ORIGINAL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037585</dc:creator>
  <cp:lastModifiedBy>035109</cp:lastModifiedBy>
  <cp:lastPrinted>2020-03-05T15:36:34Z</cp:lastPrinted>
  <dcterms:created xsi:type="dcterms:W3CDTF">2019-10-04T12:38:59Z</dcterms:created>
  <dcterms:modified xsi:type="dcterms:W3CDTF">2020-03-06T13:43:56Z</dcterms:modified>
</cp:coreProperties>
</file>