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a.duarte\Google Drive\REITORIA\Licitação\Serviços de Engenharia\2017\Manutenção de Aparelhos de Ar Condicionado\TR E ANEXOS LICITAÇÃO\"/>
    </mc:Choice>
  </mc:AlternateContent>
  <bookViews>
    <workbookView xWindow="0" yWindow="0" windowWidth="25200" windowHeight="11985"/>
  </bookViews>
  <sheets>
    <sheet name="Anexo I-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J21" i="1"/>
  <c r="J22" i="1"/>
  <c r="J23" i="1"/>
  <c r="J24" i="1"/>
  <c r="J25" i="1"/>
  <c r="J26" i="1"/>
  <c r="J27" i="1"/>
  <c r="J28" i="1"/>
  <c r="J29" i="1"/>
  <c r="J30" i="1"/>
  <c r="J19" i="1"/>
  <c r="H20" i="1"/>
  <c r="H21" i="1"/>
  <c r="H22" i="1"/>
  <c r="H23" i="1"/>
  <c r="H24" i="1"/>
  <c r="H25" i="1"/>
  <c r="H26" i="1"/>
  <c r="H27" i="1"/>
  <c r="H28" i="1"/>
  <c r="H29" i="1"/>
  <c r="H30" i="1"/>
  <c r="I6" i="1"/>
  <c r="K6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5" i="1"/>
  <c r="K5" i="1" s="1"/>
  <c r="J31" i="1" l="1"/>
  <c r="H6" i="1" l="1"/>
  <c r="H7" i="1"/>
  <c r="H8" i="1"/>
  <c r="H9" i="1"/>
  <c r="H10" i="1"/>
  <c r="H11" i="1"/>
  <c r="H12" i="1"/>
  <c r="H13" i="1"/>
  <c r="H14" i="1"/>
  <c r="J6" i="1" l="1"/>
  <c r="J13" i="1"/>
  <c r="J12" i="1"/>
  <c r="J11" i="1"/>
  <c r="J7" i="1"/>
  <c r="J10" i="1"/>
  <c r="J14" i="1"/>
  <c r="J9" i="1"/>
  <c r="J8" i="1"/>
  <c r="H19" i="1"/>
  <c r="H31" i="1" s="1"/>
  <c r="H5" i="1"/>
  <c r="K15" i="1" l="1"/>
  <c r="K34" i="1" s="1"/>
  <c r="J5" i="1"/>
  <c r="J15" i="1" s="1"/>
  <c r="K33" i="1" s="1"/>
  <c r="K35" i="1" s="1"/>
</calcChain>
</file>

<file path=xl/sharedStrings.xml><?xml version="1.0" encoding="utf-8"?>
<sst xmlns="http://schemas.openxmlformats.org/spreadsheetml/2006/main" count="51" uniqueCount="43">
  <si>
    <t>Item</t>
  </si>
  <si>
    <t>ESPECIFICAÇÃO SERVIÇO</t>
  </si>
  <si>
    <t>Manutenção Preventiva</t>
  </si>
  <si>
    <t>CAPACIDADE (btus)</t>
  </si>
  <si>
    <t>Compressor ar condicionado 9.000 btus</t>
  </si>
  <si>
    <t>Compressor ar condicionado 12.000 btus</t>
  </si>
  <si>
    <t>Compressor ar condicionado 18.000 btus</t>
  </si>
  <si>
    <t>Compressor ar condicionado 36.000 btus</t>
  </si>
  <si>
    <t>Compressor ar condicionado 48.000 btus</t>
  </si>
  <si>
    <t>Placa de comando da evaporadora</t>
  </si>
  <si>
    <t>Placa de comando da condensadora</t>
  </si>
  <si>
    <t>Motor ventilador da evaporadora</t>
  </si>
  <si>
    <t>Motor ventilador da condensadora</t>
  </si>
  <si>
    <t>VALOR TOTAL ESTIMADO</t>
  </si>
  <si>
    <t>VALOR ESTIMADO GLOBAL ANUAL DO CONTRATO</t>
  </si>
  <si>
    <t>VALOR ESTIMADO GLOBAL DO CONTRATO (60 MESES)</t>
  </si>
  <si>
    <t>QUANTIDADE DE APARELHOS</t>
  </si>
  <si>
    <t>QUANTIDADE DE PEÇAS ESTIMADA ANUAL</t>
  </si>
  <si>
    <t>VALOR UNITÁRIO DA PEÇA</t>
  </si>
  <si>
    <t>FORNECIMENTO DE PEÇAS</t>
  </si>
  <si>
    <t>Fornecimento de peças: compressor para ar condicionado, motor ventilador e placa de comando, da unidade condensadora e da unidade evaporadora – Ar Condicionado.</t>
  </si>
  <si>
    <t>1 - As manutenções corretivas e o fornecimento de compressor, motor ventilador e placa de comando, incluso com a tecnologia Inverter, serão por demanda, conforme necessidade da CONTRATANTE; 2 - No quadro correspondente ao fornecimento de compressor, motor ventilador e placa de comando, incluir todas as despesas relativas a impostos, taxas, frete e demais encargos pertinentes; 3 - A substituição das demais peças gás para os aparelhos, incluso com a tecnologia Inverter, estão compreendidas nos serviços de manutenções preventivas e corretivas e serão repostas sem custos para a CONTRATANTE.</t>
  </si>
  <si>
    <t>Manutenção preventiva e corretiva, incluso mão de obra, peças, materiais de consumo e demais despesas, conforme Anexo I - Termo de Referência, exceto: compressor, motor ventilador e placa de comando</t>
  </si>
  <si>
    <t>VALOR TOTAL ANUAL ESTIMADO</t>
  </si>
  <si>
    <t>ANEXO I - A - PLANILHA DE CUSTOS UNITÁRIOS - MANUTENÇÃO PREVENTIVA E CORRETIVA</t>
  </si>
  <si>
    <t>CORTINA DE AR</t>
  </si>
  <si>
    <t>SPLIT CASSETE</t>
  </si>
  <si>
    <t>SPLIT</t>
  </si>
  <si>
    <t>EQUIPAMENTOS</t>
  </si>
  <si>
    <t>Compressor ar condicionado 60.000 btus</t>
  </si>
  <si>
    <t>Compressor ar condicionado de 22.000 btus</t>
  </si>
  <si>
    <t>Compressor ar condicionado de 24.000 btus</t>
  </si>
  <si>
    <t>VALOR TOTAL ANUAL</t>
  </si>
  <si>
    <t>-</t>
  </si>
  <si>
    <t>VALOR UNITÁRIO BIMESTRAL R$</t>
  </si>
  <si>
    <t>VALOR  BIMESTRAL POR EQUIPAMENTO OFERTADO R$</t>
  </si>
  <si>
    <t>VALOR ANUAL OFERTADO R$</t>
  </si>
  <si>
    <t>VALOR UNITÁRIO BIMESTRAL OFERTADO R$</t>
  </si>
  <si>
    <t>VALOR UNITÁRIO DA PEÇA OFERTADO</t>
  </si>
  <si>
    <t>VALOR TOTAL OFERTADO</t>
  </si>
  <si>
    <t>VALOR  BIMESTRAL POR EQUIPAMENTO ESTIMADO R$</t>
  </si>
  <si>
    <t>VALOR OFERTADO GLOBAL ANUAL DO CONTRATO</t>
  </si>
  <si>
    <t>VALOR ANUAL ESTIMADO 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</si>
</sst>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#,##0.00;[Red]\-&quot;R$&quot;#,##0.00"/>
    <numFmt numFmtId="44" formatCode="_-&quot;R$&quot;* #,##0.00_-;\-&quot;R$&quot;* #,##0.00_-;_-&quot;R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4" fillId="2" borderId="6" xfId="0" applyFont="1" applyFill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  <xf numFmtId="0" fontId="3" fillId="0" borderId="13" xfId="0" applyFont="1" applyBorder="1"/>
    <xf numFmtId="0" fontId="3" fillId="0" borderId="0" xfId="0" applyFont="1" applyBorder="1"/>
    <xf numFmtId="8" fontId="5" fillId="0" borderId="6" xfId="0" applyNumberFormat="1" applyFont="1" applyFill="1" applyBorder="1" applyAlignment="1" applyProtection="1">
      <alignment horizontal="center" vertical="center" wrapText="1"/>
    </xf>
    <xf numFmtId="8" fontId="2" fillId="0" borderId="7" xfId="1" applyNumberFormat="1" applyFont="1" applyBorder="1" applyAlignment="1" applyProtection="1">
      <alignment horizontal="center" vertical="center"/>
    </xf>
    <xf numFmtId="8" fontId="3" fillId="0" borderId="8" xfId="0" applyNumberFormat="1" applyFont="1" applyBorder="1" applyAlignment="1" applyProtection="1">
      <alignment horizontal="center" vertical="center"/>
    </xf>
    <xf numFmtId="8" fontId="3" fillId="0" borderId="9" xfId="0" applyNumberFormat="1" applyFont="1" applyBorder="1" applyAlignment="1" applyProtection="1">
      <alignment horizontal="center" vertical="center"/>
    </xf>
    <xf numFmtId="8" fontId="3" fillId="0" borderId="0" xfId="0" applyNumberFormat="1" applyFont="1" applyBorder="1" applyAlignment="1">
      <alignment horizontal="center" vertical="center"/>
    </xf>
    <xf numFmtId="8" fontId="3" fillId="0" borderId="0" xfId="0" applyNumberFormat="1" applyFont="1" applyAlignment="1">
      <alignment horizontal="center" vertical="center"/>
    </xf>
    <xf numFmtId="4" fontId="5" fillId="0" borderId="6" xfId="0" applyNumberFormat="1" applyFont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5" fillId="0" borderId="7" xfId="0" applyFont="1" applyBorder="1" applyAlignment="1" applyProtection="1">
      <alignment horizontal="center" vertical="center" wrapText="1"/>
    </xf>
    <xf numFmtId="3" fontId="5" fillId="0" borderId="7" xfId="0" applyNumberFormat="1" applyFont="1" applyFill="1" applyBorder="1" applyAlignment="1" applyProtection="1">
      <alignment horizontal="center" vertical="center" wrapText="1"/>
    </xf>
    <xf numFmtId="3" fontId="5" fillId="0" borderId="5" xfId="0" applyNumberFormat="1" applyFont="1" applyFill="1" applyBorder="1" applyAlignment="1" applyProtection="1">
      <alignment horizontal="center" vertical="center" wrapText="1"/>
    </xf>
    <xf numFmtId="8" fontId="5" fillId="3" borderId="6" xfId="0" applyNumberFormat="1" applyFont="1" applyFill="1" applyBorder="1" applyAlignment="1" applyProtection="1">
      <alignment horizontal="center" vertical="center" wrapText="1"/>
      <protection locked="0"/>
    </xf>
    <xf numFmtId="8" fontId="4" fillId="2" borderId="3" xfId="0" applyNumberFormat="1" applyFont="1" applyFill="1" applyBorder="1" applyAlignment="1" applyProtection="1">
      <alignment horizontal="center" vertical="center" wrapText="1"/>
    </xf>
    <xf numFmtId="8" fontId="5" fillId="4" borderId="6" xfId="0" applyNumberFormat="1" applyFont="1" applyFill="1" applyBorder="1" applyAlignment="1" applyProtection="1">
      <alignment horizontal="center" vertical="center" wrapText="1"/>
    </xf>
    <xf numFmtId="8" fontId="4" fillId="4" borderId="3" xfId="0" applyNumberFormat="1" applyFont="1" applyFill="1" applyBorder="1" applyAlignment="1" applyProtection="1">
      <alignment horizontal="center" vertical="center" wrapText="1"/>
    </xf>
    <xf numFmtId="8" fontId="2" fillId="4" borderId="7" xfId="1" applyNumberFormat="1" applyFont="1" applyFill="1" applyBorder="1" applyAlignment="1" applyProtection="1">
      <alignment horizontal="center" vertical="center"/>
    </xf>
    <xf numFmtId="8" fontId="4" fillId="2" borderId="1" xfId="0" applyNumberFormat="1" applyFont="1" applyFill="1" applyBorder="1" applyAlignment="1" applyProtection="1">
      <alignment horizontal="center" vertical="center" wrapText="1"/>
    </xf>
    <xf numFmtId="8" fontId="4" fillId="2" borderId="3" xfId="0" applyNumberFormat="1" applyFont="1" applyFill="1" applyBorder="1" applyAlignment="1" applyProtection="1">
      <alignment horizontal="center" vertical="center" wrapText="1"/>
    </xf>
    <xf numFmtId="8" fontId="4" fillId="4" borderId="1" xfId="0" applyNumberFormat="1" applyFont="1" applyFill="1" applyBorder="1" applyAlignment="1" applyProtection="1">
      <alignment horizontal="center" vertical="center" wrapText="1"/>
    </xf>
    <xf numFmtId="8" fontId="4" fillId="4" borderId="3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right" vertical="center"/>
    </xf>
    <xf numFmtId="0" fontId="2" fillId="0" borderId="2" xfId="0" applyFont="1" applyBorder="1" applyAlignment="1" applyProtection="1">
      <alignment horizontal="right" vertical="center"/>
    </xf>
    <xf numFmtId="0" fontId="2" fillId="0" borderId="3" xfId="0" applyFont="1" applyBorder="1" applyAlignment="1" applyProtection="1">
      <alignment horizontal="right" vertical="center"/>
    </xf>
    <xf numFmtId="0" fontId="2" fillId="4" borderId="1" xfId="0" applyFont="1" applyFill="1" applyBorder="1" applyAlignment="1" applyProtection="1">
      <alignment horizontal="right" vertical="center"/>
    </xf>
    <xf numFmtId="0" fontId="2" fillId="4" borderId="2" xfId="0" applyFont="1" applyFill="1" applyBorder="1" applyAlignment="1" applyProtection="1">
      <alignment horizontal="right" vertical="center"/>
    </xf>
    <xf numFmtId="0" fontId="2" fillId="4" borderId="3" xfId="0" applyFont="1" applyFill="1" applyBorder="1" applyAlignment="1" applyProtection="1">
      <alignment horizontal="right" vertical="center"/>
    </xf>
    <xf numFmtId="8" fontId="5" fillId="0" borderId="1" xfId="0" applyNumberFormat="1" applyFont="1" applyFill="1" applyBorder="1" applyAlignment="1" applyProtection="1">
      <alignment horizontal="center" vertical="center" wrapText="1"/>
    </xf>
    <xf numFmtId="8" fontId="5" fillId="0" borderId="2" xfId="0" applyNumberFormat="1" applyFont="1" applyFill="1" applyBorder="1" applyAlignment="1" applyProtection="1">
      <alignment horizontal="center" vertical="center" wrapText="1"/>
    </xf>
    <xf numFmtId="8" fontId="5" fillId="4" borderId="1" xfId="0" applyNumberFormat="1" applyFont="1" applyFill="1" applyBorder="1" applyAlignment="1" applyProtection="1">
      <alignment horizontal="center" vertical="center" wrapText="1"/>
    </xf>
    <xf numFmtId="8" fontId="5" fillId="4" borderId="3" xfId="0" applyNumberFormat="1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justify" vertical="justify" wrapText="1"/>
    </xf>
    <xf numFmtId="0" fontId="3" fillId="0" borderId="8" xfId="0" applyFont="1" applyFill="1" applyBorder="1" applyAlignment="1" applyProtection="1">
      <alignment horizontal="justify" vertical="justify" wrapText="1"/>
    </xf>
    <xf numFmtId="0" fontId="3" fillId="0" borderId="9" xfId="0" applyFont="1" applyFill="1" applyBorder="1" applyAlignment="1" applyProtection="1">
      <alignment horizontal="justify" vertical="justify" wrapText="1"/>
    </xf>
    <xf numFmtId="0" fontId="3" fillId="0" borderId="12" xfId="0" applyFont="1" applyFill="1" applyBorder="1" applyAlignment="1" applyProtection="1">
      <alignment horizontal="justify" vertical="justify" wrapText="1"/>
    </xf>
    <xf numFmtId="0" fontId="3" fillId="0" borderId="11" xfId="0" applyFont="1" applyFill="1" applyBorder="1" applyAlignment="1" applyProtection="1">
      <alignment horizontal="justify" vertical="justify" wrapText="1"/>
    </xf>
    <xf numFmtId="0" fontId="3" fillId="0" borderId="6" xfId="0" applyFont="1" applyFill="1" applyBorder="1" applyAlignment="1" applyProtection="1">
      <alignment horizontal="justify" vertical="justify" wrapText="1"/>
    </xf>
    <xf numFmtId="0" fontId="3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</xf>
    <xf numFmtId="8" fontId="4" fillId="2" borderId="4" xfId="0" applyNumberFormat="1" applyFont="1" applyFill="1" applyBorder="1" applyAlignment="1" applyProtection="1">
      <alignment horizontal="center" vertical="center" wrapText="1"/>
    </xf>
    <xf numFmtId="8" fontId="4" fillId="2" borderId="5" xfId="0" applyNumberFormat="1" applyFont="1" applyFill="1" applyBorder="1" applyAlignment="1" applyProtection="1">
      <alignment horizontal="center" vertical="center" wrapText="1"/>
    </xf>
    <xf numFmtId="8" fontId="4" fillId="2" borderId="10" xfId="0" applyNumberFormat="1" applyFont="1" applyFill="1" applyBorder="1" applyAlignment="1" applyProtection="1">
      <alignment horizontal="center" vertical="center" wrapText="1"/>
    </xf>
    <xf numFmtId="8" fontId="4" fillId="2" borderId="8" xfId="0" applyNumberFormat="1" applyFont="1" applyFill="1" applyBorder="1" applyAlignment="1" applyProtection="1">
      <alignment horizontal="center" vertical="center" wrapText="1"/>
    </xf>
    <xf numFmtId="8" fontId="4" fillId="2" borderId="12" xfId="0" applyNumberFormat="1" applyFont="1" applyFill="1" applyBorder="1" applyAlignment="1" applyProtection="1">
      <alignment horizontal="center" vertical="center" wrapText="1"/>
    </xf>
    <xf numFmtId="8" fontId="4" fillId="2" borderId="11" xfId="0" applyNumberFormat="1" applyFont="1" applyFill="1" applyBorder="1" applyAlignment="1" applyProtection="1">
      <alignment horizontal="center" vertical="center" wrapText="1"/>
    </xf>
    <xf numFmtId="8" fontId="4" fillId="2" borderId="9" xfId="0" applyNumberFormat="1" applyFont="1" applyFill="1" applyBorder="1" applyAlignment="1" applyProtection="1">
      <alignment horizontal="center" vertical="center" wrapText="1"/>
    </xf>
    <xf numFmtId="8" fontId="4" fillId="2" borderId="6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2" borderId="2" xfId="0" applyFont="1" applyFill="1" applyBorder="1" applyAlignment="1" applyProtection="1">
      <alignment horizontal="right" vertical="center" wrapText="1"/>
    </xf>
    <xf numFmtId="0" fontId="4" fillId="2" borderId="3" xfId="0" applyFont="1" applyFill="1" applyBorder="1" applyAlignment="1" applyProtection="1">
      <alignment horizontal="right" vertical="center" wrapText="1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showGridLines="0" tabSelected="1" workbookViewId="0">
      <selection activeCell="L15" sqref="L15"/>
    </sheetView>
  </sheetViews>
  <sheetFormatPr defaultRowHeight="12.75" x14ac:dyDescent="0.2"/>
  <cols>
    <col min="1" max="1" width="5.85546875" style="1" customWidth="1"/>
    <col min="2" max="2" width="42.5703125" style="1" customWidth="1"/>
    <col min="3" max="3" width="16.7109375" style="1" customWidth="1"/>
    <col min="4" max="4" width="14" style="1" bestFit="1" customWidth="1"/>
    <col min="5" max="5" width="16.42578125" style="17" customWidth="1"/>
    <col min="6" max="7" width="16.42578125" style="13" customWidth="1"/>
    <col min="8" max="10" width="15.7109375" style="13" customWidth="1"/>
    <col min="11" max="11" width="16" style="13" customWidth="1"/>
    <col min="12" max="16384" width="9.140625" style="1"/>
  </cols>
  <sheetData>
    <row r="1" spans="1:11" ht="13.5" thickBot="1" x14ac:dyDescent="0.25">
      <c r="A1" s="75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7"/>
    </row>
    <row r="2" spans="1:11" ht="13.5" thickBot="1" x14ac:dyDescent="0.25">
      <c r="A2" s="78"/>
      <c r="B2" s="79"/>
      <c r="C2" s="79"/>
      <c r="D2" s="79"/>
      <c r="E2" s="79"/>
      <c r="F2" s="79"/>
      <c r="G2" s="79"/>
      <c r="H2" s="79"/>
      <c r="I2" s="79"/>
      <c r="J2" s="79"/>
      <c r="K2" s="80"/>
    </row>
    <row r="3" spans="1:11" ht="15.75" customHeight="1" thickBot="1" x14ac:dyDescent="0.25">
      <c r="A3" s="55" t="s">
        <v>0</v>
      </c>
      <c r="B3" s="57" t="s">
        <v>1</v>
      </c>
      <c r="C3" s="58"/>
      <c r="D3" s="59"/>
      <c r="E3" s="60" t="s">
        <v>16</v>
      </c>
      <c r="F3" s="62" t="s">
        <v>40</v>
      </c>
      <c r="G3" s="62" t="s">
        <v>35</v>
      </c>
      <c r="H3" s="62" t="s">
        <v>34</v>
      </c>
      <c r="I3" s="62" t="s">
        <v>37</v>
      </c>
      <c r="J3" s="62" t="s">
        <v>42</v>
      </c>
      <c r="K3" s="62" t="s">
        <v>36</v>
      </c>
    </row>
    <row r="4" spans="1:11" ht="36.75" customHeight="1" thickBot="1" x14ac:dyDescent="0.25">
      <c r="A4" s="56"/>
      <c r="B4" s="2" t="s">
        <v>2</v>
      </c>
      <c r="C4" s="2" t="s">
        <v>28</v>
      </c>
      <c r="D4" s="2" t="s">
        <v>3</v>
      </c>
      <c r="E4" s="61"/>
      <c r="F4" s="63"/>
      <c r="G4" s="63"/>
      <c r="H4" s="63"/>
      <c r="I4" s="63"/>
      <c r="J4" s="63"/>
      <c r="K4" s="63"/>
    </row>
    <row r="5" spans="1:11" ht="13.5" customHeight="1" thickBot="1" x14ac:dyDescent="0.25">
      <c r="A5" s="3">
        <v>1</v>
      </c>
      <c r="B5" s="70" t="s">
        <v>22</v>
      </c>
      <c r="C5" s="18" t="s">
        <v>25</v>
      </c>
      <c r="D5" s="19" t="s">
        <v>33</v>
      </c>
      <c r="E5" s="14">
        <v>1</v>
      </c>
      <c r="F5" s="8">
        <v>100</v>
      </c>
      <c r="G5" s="21">
        <v>0</v>
      </c>
      <c r="H5" s="8">
        <f>F5*E5</f>
        <v>100</v>
      </c>
      <c r="I5" s="23">
        <f>G5*E5</f>
        <v>0</v>
      </c>
      <c r="J5" s="8">
        <f>H5*6</f>
        <v>600</v>
      </c>
      <c r="K5" s="23">
        <f>I5*6</f>
        <v>0</v>
      </c>
    </row>
    <row r="6" spans="1:11" ht="13.5" thickBot="1" x14ac:dyDescent="0.25">
      <c r="A6" s="3">
        <v>2</v>
      </c>
      <c r="B6" s="71"/>
      <c r="C6" s="18" t="s">
        <v>26</v>
      </c>
      <c r="D6" s="20">
        <v>36000</v>
      </c>
      <c r="E6" s="14">
        <v>1</v>
      </c>
      <c r="F6" s="8">
        <v>95.06</v>
      </c>
      <c r="G6" s="21">
        <v>0</v>
      </c>
      <c r="H6" s="8">
        <f t="shared" ref="H6:H14" si="0">F6*E6</f>
        <v>95.06</v>
      </c>
      <c r="I6" s="23">
        <f t="shared" ref="I6:I14" si="1">G6*E6</f>
        <v>0</v>
      </c>
      <c r="J6" s="8">
        <f t="shared" ref="J6:J14" si="2">H6*6</f>
        <v>570.36</v>
      </c>
      <c r="K6" s="23">
        <f t="shared" ref="K6:K14" si="3">I6*6</f>
        <v>0</v>
      </c>
    </row>
    <row r="7" spans="1:11" ht="13.5" thickBot="1" x14ac:dyDescent="0.25">
      <c r="A7" s="3">
        <v>3</v>
      </c>
      <c r="B7" s="71"/>
      <c r="C7" s="18" t="s">
        <v>27</v>
      </c>
      <c r="D7" s="20">
        <v>9000</v>
      </c>
      <c r="E7" s="14">
        <v>17</v>
      </c>
      <c r="F7" s="8">
        <v>31.87</v>
      </c>
      <c r="G7" s="21">
        <v>0</v>
      </c>
      <c r="H7" s="8">
        <f t="shared" si="0"/>
        <v>541.79</v>
      </c>
      <c r="I7" s="23">
        <f t="shared" si="1"/>
        <v>0</v>
      </c>
      <c r="J7" s="8">
        <f t="shared" si="2"/>
        <v>3250.74</v>
      </c>
      <c r="K7" s="23">
        <f t="shared" si="3"/>
        <v>0</v>
      </c>
    </row>
    <row r="8" spans="1:11" ht="13.5" thickBot="1" x14ac:dyDescent="0.25">
      <c r="A8" s="3">
        <v>4</v>
      </c>
      <c r="B8" s="71"/>
      <c r="C8" s="18" t="s">
        <v>27</v>
      </c>
      <c r="D8" s="20">
        <v>12000</v>
      </c>
      <c r="E8" s="14">
        <v>10</v>
      </c>
      <c r="F8" s="8">
        <v>39.159999999999997</v>
      </c>
      <c r="G8" s="21">
        <v>0</v>
      </c>
      <c r="H8" s="8">
        <f t="shared" si="0"/>
        <v>391.59999999999997</v>
      </c>
      <c r="I8" s="23">
        <f t="shared" si="1"/>
        <v>0</v>
      </c>
      <c r="J8" s="8">
        <f t="shared" si="2"/>
        <v>2349.6</v>
      </c>
      <c r="K8" s="23">
        <f t="shared" si="3"/>
        <v>0</v>
      </c>
    </row>
    <row r="9" spans="1:11" ht="13.5" thickBot="1" x14ac:dyDescent="0.25">
      <c r="A9" s="3">
        <v>5</v>
      </c>
      <c r="B9" s="71"/>
      <c r="C9" s="18" t="s">
        <v>27</v>
      </c>
      <c r="D9" s="20">
        <v>18000</v>
      </c>
      <c r="E9" s="14">
        <v>4</v>
      </c>
      <c r="F9" s="8">
        <v>53.75</v>
      </c>
      <c r="G9" s="21">
        <v>0</v>
      </c>
      <c r="H9" s="8">
        <f t="shared" si="0"/>
        <v>215</v>
      </c>
      <c r="I9" s="23">
        <f t="shared" si="1"/>
        <v>0</v>
      </c>
      <c r="J9" s="8">
        <f t="shared" si="2"/>
        <v>1290</v>
      </c>
      <c r="K9" s="23">
        <f t="shared" si="3"/>
        <v>0</v>
      </c>
    </row>
    <row r="10" spans="1:11" ht="13.5" thickBot="1" x14ac:dyDescent="0.25">
      <c r="A10" s="3">
        <v>6</v>
      </c>
      <c r="B10" s="71"/>
      <c r="C10" s="18" t="s">
        <v>27</v>
      </c>
      <c r="D10" s="20">
        <v>22000</v>
      </c>
      <c r="E10" s="14">
        <v>5</v>
      </c>
      <c r="F10" s="8">
        <v>63.47</v>
      </c>
      <c r="G10" s="21">
        <v>0</v>
      </c>
      <c r="H10" s="8">
        <f t="shared" si="0"/>
        <v>317.35000000000002</v>
      </c>
      <c r="I10" s="23">
        <f t="shared" si="1"/>
        <v>0</v>
      </c>
      <c r="J10" s="8">
        <f t="shared" si="2"/>
        <v>1904.1000000000001</v>
      </c>
      <c r="K10" s="23">
        <f t="shared" si="3"/>
        <v>0</v>
      </c>
    </row>
    <row r="11" spans="1:11" ht="13.5" thickBot="1" x14ac:dyDescent="0.25">
      <c r="A11" s="3">
        <v>7</v>
      </c>
      <c r="B11" s="71"/>
      <c r="C11" s="18" t="s">
        <v>27</v>
      </c>
      <c r="D11" s="20">
        <v>24000</v>
      </c>
      <c r="E11" s="14">
        <v>4</v>
      </c>
      <c r="F11" s="8">
        <v>68.33</v>
      </c>
      <c r="G11" s="21">
        <v>0</v>
      </c>
      <c r="H11" s="8">
        <f t="shared" si="0"/>
        <v>273.32</v>
      </c>
      <c r="I11" s="23">
        <f t="shared" si="1"/>
        <v>0</v>
      </c>
      <c r="J11" s="8">
        <f t="shared" si="2"/>
        <v>1639.92</v>
      </c>
      <c r="K11" s="23">
        <f t="shared" si="3"/>
        <v>0</v>
      </c>
    </row>
    <row r="12" spans="1:11" ht="13.5" thickBot="1" x14ac:dyDescent="0.25">
      <c r="A12" s="3">
        <v>8</v>
      </c>
      <c r="B12" s="71"/>
      <c r="C12" s="18" t="s">
        <v>27</v>
      </c>
      <c r="D12" s="20">
        <v>36000</v>
      </c>
      <c r="E12" s="14">
        <v>17</v>
      </c>
      <c r="F12" s="8">
        <v>95.06</v>
      </c>
      <c r="G12" s="21">
        <v>0</v>
      </c>
      <c r="H12" s="8">
        <f t="shared" si="0"/>
        <v>1616.02</v>
      </c>
      <c r="I12" s="23">
        <f t="shared" si="1"/>
        <v>0</v>
      </c>
      <c r="J12" s="8">
        <f t="shared" si="2"/>
        <v>9696.119999999999</v>
      </c>
      <c r="K12" s="23">
        <f t="shared" si="3"/>
        <v>0</v>
      </c>
    </row>
    <row r="13" spans="1:11" ht="13.5" thickBot="1" x14ac:dyDescent="0.25">
      <c r="A13" s="3">
        <v>9</v>
      </c>
      <c r="B13" s="71"/>
      <c r="C13" s="18" t="s">
        <v>27</v>
      </c>
      <c r="D13" s="20">
        <v>48000</v>
      </c>
      <c r="E13" s="14">
        <v>2</v>
      </c>
      <c r="F13" s="8">
        <v>124.22</v>
      </c>
      <c r="G13" s="21">
        <v>0</v>
      </c>
      <c r="H13" s="8">
        <f t="shared" si="0"/>
        <v>248.44</v>
      </c>
      <c r="I13" s="23">
        <f t="shared" si="1"/>
        <v>0</v>
      </c>
      <c r="J13" s="8">
        <f t="shared" si="2"/>
        <v>1490.6399999999999</v>
      </c>
      <c r="K13" s="23">
        <f t="shared" si="3"/>
        <v>0</v>
      </c>
    </row>
    <row r="14" spans="1:11" ht="13.5" thickBot="1" x14ac:dyDescent="0.25">
      <c r="A14" s="3">
        <v>10</v>
      </c>
      <c r="B14" s="71"/>
      <c r="C14" s="18" t="s">
        <v>27</v>
      </c>
      <c r="D14" s="20">
        <v>60000</v>
      </c>
      <c r="E14" s="14">
        <v>4</v>
      </c>
      <c r="F14" s="8">
        <v>163.38</v>
      </c>
      <c r="G14" s="21">
        <v>0</v>
      </c>
      <c r="H14" s="8">
        <f t="shared" si="0"/>
        <v>653.52</v>
      </c>
      <c r="I14" s="23">
        <f t="shared" si="1"/>
        <v>0</v>
      </c>
      <c r="J14" s="8">
        <f t="shared" si="2"/>
        <v>3921.12</v>
      </c>
      <c r="K14" s="23">
        <f t="shared" si="3"/>
        <v>0</v>
      </c>
    </row>
    <row r="15" spans="1:11" ht="13.5" customHeight="1" thickBot="1" x14ac:dyDescent="0.25">
      <c r="A15" s="72" t="s">
        <v>32</v>
      </c>
      <c r="B15" s="73"/>
      <c r="C15" s="73"/>
      <c r="D15" s="73"/>
      <c r="E15" s="73"/>
      <c r="F15" s="73"/>
      <c r="G15" s="73"/>
      <c r="H15" s="73"/>
      <c r="I15" s="74"/>
      <c r="J15" s="22">
        <f>SUM(J5:J14)</f>
        <v>26712.6</v>
      </c>
      <c r="K15" s="24">
        <f>SUM(K5:K14)</f>
        <v>0</v>
      </c>
    </row>
    <row r="16" spans="1:11" ht="13.5" thickBot="1" x14ac:dyDescent="0.25">
      <c r="A16" s="52"/>
      <c r="B16" s="53"/>
      <c r="C16" s="53"/>
      <c r="D16" s="53"/>
      <c r="E16" s="53"/>
      <c r="F16" s="53"/>
      <c r="G16" s="53"/>
      <c r="H16" s="53"/>
      <c r="I16" s="53"/>
      <c r="J16" s="53"/>
      <c r="K16" s="54"/>
    </row>
    <row r="17" spans="1:11" ht="15.75" customHeight="1" thickBot="1" x14ac:dyDescent="0.25">
      <c r="A17" s="55" t="s">
        <v>0</v>
      </c>
      <c r="B17" s="57" t="s">
        <v>19</v>
      </c>
      <c r="C17" s="58"/>
      <c r="D17" s="59"/>
      <c r="E17" s="60" t="s">
        <v>17</v>
      </c>
      <c r="F17" s="62" t="s">
        <v>18</v>
      </c>
      <c r="G17" s="62" t="s">
        <v>38</v>
      </c>
      <c r="H17" s="64" t="s">
        <v>13</v>
      </c>
      <c r="I17" s="65"/>
      <c r="J17" s="64" t="s">
        <v>39</v>
      </c>
      <c r="K17" s="68"/>
    </row>
    <row r="18" spans="1:11" ht="41.25" customHeight="1" thickBot="1" x14ac:dyDescent="0.25">
      <c r="A18" s="56"/>
      <c r="B18" s="57" t="s">
        <v>20</v>
      </c>
      <c r="C18" s="58"/>
      <c r="D18" s="59"/>
      <c r="E18" s="61"/>
      <c r="F18" s="63"/>
      <c r="G18" s="63"/>
      <c r="H18" s="66"/>
      <c r="I18" s="67"/>
      <c r="J18" s="66"/>
      <c r="K18" s="69"/>
    </row>
    <row r="19" spans="1:11" ht="15.75" customHeight="1" thickBot="1" x14ac:dyDescent="0.25">
      <c r="A19" s="3">
        <v>1</v>
      </c>
      <c r="B19" s="49" t="s">
        <v>4</v>
      </c>
      <c r="C19" s="50"/>
      <c r="D19" s="51"/>
      <c r="E19" s="14">
        <v>5</v>
      </c>
      <c r="F19" s="8">
        <v>380</v>
      </c>
      <c r="G19" s="21">
        <v>0</v>
      </c>
      <c r="H19" s="36">
        <f>E19*F19</f>
        <v>1900</v>
      </c>
      <c r="I19" s="37"/>
      <c r="J19" s="38">
        <f>E19*G19</f>
        <v>0</v>
      </c>
      <c r="K19" s="39"/>
    </row>
    <row r="20" spans="1:11" ht="13.5" thickBot="1" x14ac:dyDescent="0.25">
      <c r="A20" s="3">
        <v>2</v>
      </c>
      <c r="B20" s="49" t="s">
        <v>5</v>
      </c>
      <c r="C20" s="50"/>
      <c r="D20" s="51"/>
      <c r="E20" s="14">
        <v>3</v>
      </c>
      <c r="F20" s="8">
        <v>420</v>
      </c>
      <c r="G20" s="21">
        <v>0</v>
      </c>
      <c r="H20" s="36">
        <f t="shared" ref="H20:H30" si="4">E20*F20</f>
        <v>1260</v>
      </c>
      <c r="I20" s="37"/>
      <c r="J20" s="38">
        <f t="shared" ref="J20:J30" si="5">E20*G20</f>
        <v>0</v>
      </c>
      <c r="K20" s="39"/>
    </row>
    <row r="21" spans="1:11" ht="13.5" thickBot="1" x14ac:dyDescent="0.25">
      <c r="A21" s="3">
        <v>3</v>
      </c>
      <c r="B21" s="49" t="s">
        <v>6</v>
      </c>
      <c r="C21" s="50"/>
      <c r="D21" s="51"/>
      <c r="E21" s="14">
        <v>2</v>
      </c>
      <c r="F21" s="8">
        <v>480</v>
      </c>
      <c r="G21" s="21">
        <v>0</v>
      </c>
      <c r="H21" s="36">
        <f t="shared" si="4"/>
        <v>960</v>
      </c>
      <c r="I21" s="37"/>
      <c r="J21" s="38">
        <f t="shared" si="5"/>
        <v>0</v>
      </c>
      <c r="K21" s="39"/>
    </row>
    <row r="22" spans="1:11" ht="13.5" thickBot="1" x14ac:dyDescent="0.25">
      <c r="A22" s="3">
        <v>4</v>
      </c>
      <c r="B22" s="49" t="s">
        <v>30</v>
      </c>
      <c r="C22" s="50"/>
      <c r="D22" s="51"/>
      <c r="E22" s="14">
        <v>2</v>
      </c>
      <c r="F22" s="8">
        <v>490</v>
      </c>
      <c r="G22" s="21">
        <v>0</v>
      </c>
      <c r="H22" s="36">
        <f t="shared" si="4"/>
        <v>980</v>
      </c>
      <c r="I22" s="37"/>
      <c r="J22" s="38">
        <f t="shared" si="5"/>
        <v>0</v>
      </c>
      <c r="K22" s="39"/>
    </row>
    <row r="23" spans="1:11" ht="13.5" thickBot="1" x14ac:dyDescent="0.25">
      <c r="A23" s="3">
        <v>5</v>
      </c>
      <c r="B23" s="49" t="s">
        <v>31</v>
      </c>
      <c r="C23" s="50"/>
      <c r="D23" s="51"/>
      <c r="E23" s="14">
        <v>2</v>
      </c>
      <c r="F23" s="8">
        <v>520</v>
      </c>
      <c r="G23" s="21">
        <v>0</v>
      </c>
      <c r="H23" s="36">
        <f t="shared" si="4"/>
        <v>1040</v>
      </c>
      <c r="I23" s="37"/>
      <c r="J23" s="38">
        <f t="shared" si="5"/>
        <v>0</v>
      </c>
      <c r="K23" s="39"/>
    </row>
    <row r="24" spans="1:11" ht="13.5" thickBot="1" x14ac:dyDescent="0.25">
      <c r="A24" s="3">
        <v>6</v>
      </c>
      <c r="B24" s="49" t="s">
        <v>7</v>
      </c>
      <c r="C24" s="50"/>
      <c r="D24" s="51"/>
      <c r="E24" s="14">
        <v>5</v>
      </c>
      <c r="F24" s="8">
        <v>600</v>
      </c>
      <c r="G24" s="21">
        <v>0</v>
      </c>
      <c r="H24" s="36">
        <f t="shared" si="4"/>
        <v>3000</v>
      </c>
      <c r="I24" s="37"/>
      <c r="J24" s="38">
        <f t="shared" si="5"/>
        <v>0</v>
      </c>
      <c r="K24" s="39"/>
    </row>
    <row r="25" spans="1:11" ht="13.5" thickBot="1" x14ac:dyDescent="0.25">
      <c r="A25" s="3">
        <v>7</v>
      </c>
      <c r="B25" s="49" t="s">
        <v>8</v>
      </c>
      <c r="C25" s="50"/>
      <c r="D25" s="51"/>
      <c r="E25" s="14">
        <v>3</v>
      </c>
      <c r="F25" s="8">
        <v>700</v>
      </c>
      <c r="G25" s="21">
        <v>0</v>
      </c>
      <c r="H25" s="36">
        <f t="shared" si="4"/>
        <v>2100</v>
      </c>
      <c r="I25" s="37"/>
      <c r="J25" s="38">
        <f t="shared" si="5"/>
        <v>0</v>
      </c>
      <c r="K25" s="39"/>
    </row>
    <row r="26" spans="1:11" ht="13.5" customHeight="1" thickBot="1" x14ac:dyDescent="0.25">
      <c r="A26" s="3"/>
      <c r="B26" s="49" t="s">
        <v>29</v>
      </c>
      <c r="C26" s="50"/>
      <c r="D26" s="51"/>
      <c r="E26" s="14">
        <v>2</v>
      </c>
      <c r="F26" s="8">
        <v>950</v>
      </c>
      <c r="G26" s="21">
        <v>0</v>
      </c>
      <c r="H26" s="36">
        <f t="shared" si="4"/>
        <v>1900</v>
      </c>
      <c r="I26" s="37"/>
      <c r="J26" s="38">
        <f t="shared" si="5"/>
        <v>0</v>
      </c>
      <c r="K26" s="39"/>
    </row>
    <row r="27" spans="1:11" ht="13.5" thickBot="1" x14ac:dyDescent="0.25">
      <c r="A27" s="3">
        <v>8</v>
      </c>
      <c r="B27" s="49" t="s">
        <v>9</v>
      </c>
      <c r="C27" s="50"/>
      <c r="D27" s="51"/>
      <c r="E27" s="14">
        <v>20</v>
      </c>
      <c r="F27" s="8">
        <v>180</v>
      </c>
      <c r="G27" s="21">
        <v>0</v>
      </c>
      <c r="H27" s="36">
        <f t="shared" si="4"/>
        <v>3600</v>
      </c>
      <c r="I27" s="37"/>
      <c r="J27" s="38">
        <f t="shared" si="5"/>
        <v>0</v>
      </c>
      <c r="K27" s="39"/>
    </row>
    <row r="28" spans="1:11" ht="13.5" thickBot="1" x14ac:dyDescent="0.25">
      <c r="A28" s="3">
        <v>9</v>
      </c>
      <c r="B28" s="49" t="s">
        <v>10</v>
      </c>
      <c r="C28" s="50"/>
      <c r="D28" s="51"/>
      <c r="E28" s="14">
        <v>20</v>
      </c>
      <c r="F28" s="8">
        <v>180</v>
      </c>
      <c r="G28" s="21">
        <v>0</v>
      </c>
      <c r="H28" s="36">
        <f t="shared" si="4"/>
        <v>3600</v>
      </c>
      <c r="I28" s="37"/>
      <c r="J28" s="38">
        <f t="shared" si="5"/>
        <v>0</v>
      </c>
      <c r="K28" s="39"/>
    </row>
    <row r="29" spans="1:11" ht="13.5" thickBot="1" x14ac:dyDescent="0.25">
      <c r="A29" s="3">
        <v>10</v>
      </c>
      <c r="B29" s="49" t="s">
        <v>11</v>
      </c>
      <c r="C29" s="50"/>
      <c r="D29" s="51"/>
      <c r="E29" s="14">
        <v>20</v>
      </c>
      <c r="F29" s="8">
        <v>200</v>
      </c>
      <c r="G29" s="21">
        <v>0</v>
      </c>
      <c r="H29" s="36">
        <f t="shared" si="4"/>
        <v>4000</v>
      </c>
      <c r="I29" s="37"/>
      <c r="J29" s="38">
        <f t="shared" si="5"/>
        <v>0</v>
      </c>
      <c r="K29" s="39"/>
    </row>
    <row r="30" spans="1:11" ht="13.5" thickBot="1" x14ac:dyDescent="0.25">
      <c r="A30" s="3">
        <v>11</v>
      </c>
      <c r="B30" s="49" t="s">
        <v>12</v>
      </c>
      <c r="C30" s="50"/>
      <c r="D30" s="51"/>
      <c r="E30" s="14">
        <v>20</v>
      </c>
      <c r="F30" s="8">
        <v>200</v>
      </c>
      <c r="G30" s="21">
        <v>0</v>
      </c>
      <c r="H30" s="36">
        <f t="shared" si="4"/>
        <v>4000</v>
      </c>
      <c r="I30" s="37"/>
      <c r="J30" s="38">
        <f t="shared" si="5"/>
        <v>0</v>
      </c>
      <c r="K30" s="39"/>
    </row>
    <row r="31" spans="1:11" ht="13.5" customHeight="1" thickBot="1" x14ac:dyDescent="0.25">
      <c r="A31" s="72" t="s">
        <v>23</v>
      </c>
      <c r="B31" s="73"/>
      <c r="C31" s="73"/>
      <c r="D31" s="73"/>
      <c r="E31" s="73"/>
      <c r="F31" s="73"/>
      <c r="G31" s="74"/>
      <c r="H31" s="26">
        <f>SUM(H19:I30)</f>
        <v>28340</v>
      </c>
      <c r="I31" s="27"/>
      <c r="J31" s="28">
        <f>SUM(J19:K30)</f>
        <v>0</v>
      </c>
      <c r="K31" s="29"/>
    </row>
    <row r="32" spans="1:11" ht="13.5" thickBot="1" x14ac:dyDescent="0.25">
      <c r="A32" s="46"/>
      <c r="B32" s="47"/>
      <c r="C32" s="47"/>
      <c r="D32" s="47"/>
      <c r="E32" s="47"/>
      <c r="F32" s="47"/>
      <c r="G32" s="47"/>
      <c r="H32" s="47"/>
      <c r="I32" s="47"/>
      <c r="J32" s="47"/>
      <c r="K32" s="48"/>
    </row>
    <row r="33" spans="1:12" ht="15.75" customHeight="1" thickBot="1" x14ac:dyDescent="0.25">
      <c r="A33" s="30" t="s">
        <v>14</v>
      </c>
      <c r="B33" s="31"/>
      <c r="C33" s="31"/>
      <c r="D33" s="31"/>
      <c r="E33" s="31"/>
      <c r="F33" s="31"/>
      <c r="G33" s="31"/>
      <c r="H33" s="31"/>
      <c r="I33" s="31"/>
      <c r="J33" s="32"/>
      <c r="K33" s="9">
        <f>J15+H31</f>
        <v>55052.6</v>
      </c>
    </row>
    <row r="34" spans="1:12" ht="15.75" customHeight="1" thickBot="1" x14ac:dyDescent="0.25">
      <c r="A34" s="33" t="s">
        <v>41</v>
      </c>
      <c r="B34" s="34"/>
      <c r="C34" s="34"/>
      <c r="D34" s="34"/>
      <c r="E34" s="34"/>
      <c r="F34" s="34"/>
      <c r="G34" s="34"/>
      <c r="H34" s="34"/>
      <c r="I34" s="34"/>
      <c r="J34" s="35"/>
      <c r="K34" s="25">
        <f>J31+K15</f>
        <v>0</v>
      </c>
    </row>
    <row r="35" spans="1:12" ht="15.75" customHeight="1" thickBot="1" x14ac:dyDescent="0.25">
      <c r="A35" s="30" t="s">
        <v>15</v>
      </c>
      <c r="B35" s="31"/>
      <c r="C35" s="31"/>
      <c r="D35" s="31"/>
      <c r="E35" s="31"/>
      <c r="F35" s="31"/>
      <c r="G35" s="31"/>
      <c r="H35" s="31"/>
      <c r="I35" s="31"/>
      <c r="J35" s="32"/>
      <c r="K35" s="9">
        <f>K33*5</f>
        <v>275263</v>
      </c>
    </row>
    <row r="36" spans="1:12" ht="13.5" thickBot="1" x14ac:dyDescent="0.25">
      <c r="A36" s="4"/>
      <c r="B36" s="5"/>
      <c r="C36" s="5"/>
      <c r="D36" s="5"/>
      <c r="E36" s="15"/>
      <c r="F36" s="10"/>
      <c r="G36" s="10"/>
      <c r="H36" s="10"/>
      <c r="I36" s="10"/>
      <c r="J36" s="10"/>
      <c r="K36" s="11"/>
    </row>
    <row r="37" spans="1:12" x14ac:dyDescent="0.2">
      <c r="A37" s="40" t="s">
        <v>21</v>
      </c>
      <c r="B37" s="41"/>
      <c r="C37" s="41"/>
      <c r="D37" s="41"/>
      <c r="E37" s="41"/>
      <c r="F37" s="41"/>
      <c r="G37" s="41"/>
      <c r="H37" s="41"/>
      <c r="I37" s="41"/>
      <c r="J37" s="41"/>
      <c r="K37" s="42"/>
    </row>
    <row r="38" spans="1:12" ht="30" customHeight="1" thickBot="1" x14ac:dyDescent="0.25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5"/>
    </row>
    <row r="39" spans="1:12" x14ac:dyDescent="0.2">
      <c r="A39" s="6"/>
      <c r="B39" s="7"/>
      <c r="C39" s="7"/>
      <c r="D39" s="7"/>
      <c r="E39" s="16"/>
      <c r="F39" s="12"/>
      <c r="G39" s="12"/>
      <c r="H39" s="12"/>
      <c r="I39" s="12"/>
      <c r="J39" s="12"/>
      <c r="K39" s="12"/>
      <c r="L39" s="7"/>
    </row>
  </sheetData>
  <sheetProtection algorithmName="SHA-512" hashValue="Sm3VZRox72oUMXWEJu+FKsvlXopWc2ebXVA7zryyoswZlPTtL0MbGEYwRxHyKBKyBv+9KW2XaU/u/lO3UN+wnQ==" saltValue="iOHSHfZvxLQL5jbUExhWSQ==" spinCount="100000" sheet="1" objects="1" scenarios="1"/>
  <mergeCells count="66">
    <mergeCell ref="B19:D19"/>
    <mergeCell ref="B26:D26"/>
    <mergeCell ref="H19:I19"/>
    <mergeCell ref="J19:K19"/>
    <mergeCell ref="A31:G31"/>
    <mergeCell ref="B5:B14"/>
    <mergeCell ref="A1:K1"/>
    <mergeCell ref="A2:K2"/>
    <mergeCell ref="A3:A4"/>
    <mergeCell ref="B3:D3"/>
    <mergeCell ref="E3:E4"/>
    <mergeCell ref="H3:H4"/>
    <mergeCell ref="K3:K4"/>
    <mergeCell ref="F3:F4"/>
    <mergeCell ref="G3:G4"/>
    <mergeCell ref="I3:I4"/>
    <mergeCell ref="J3:J4"/>
    <mergeCell ref="A15:I15"/>
    <mergeCell ref="A16:K16"/>
    <mergeCell ref="A17:A18"/>
    <mergeCell ref="B17:D17"/>
    <mergeCell ref="E17:E18"/>
    <mergeCell ref="B18:D18"/>
    <mergeCell ref="F17:F18"/>
    <mergeCell ref="G17:G18"/>
    <mergeCell ref="H17:I18"/>
    <mergeCell ref="J17:K18"/>
    <mergeCell ref="A37:K38"/>
    <mergeCell ref="A32:K32"/>
    <mergeCell ref="B20:D20"/>
    <mergeCell ref="B21:D21"/>
    <mergeCell ref="B22:D22"/>
    <mergeCell ref="B23:D23"/>
    <mergeCell ref="B24:D24"/>
    <mergeCell ref="B25:D25"/>
    <mergeCell ref="B27:D27"/>
    <mergeCell ref="B28:D28"/>
    <mergeCell ref="B29:D29"/>
    <mergeCell ref="B30:D30"/>
    <mergeCell ref="H29:I29"/>
    <mergeCell ref="H20:I20"/>
    <mergeCell ref="H21:I21"/>
    <mergeCell ref="H22:I22"/>
    <mergeCell ref="H23:I23"/>
    <mergeCell ref="H24:I24"/>
    <mergeCell ref="H30:I30"/>
    <mergeCell ref="J20:K20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  <mergeCell ref="J30:K30"/>
    <mergeCell ref="H25:I25"/>
    <mergeCell ref="H26:I26"/>
    <mergeCell ref="H27:I27"/>
    <mergeCell ref="H28:I28"/>
    <mergeCell ref="H31:I31"/>
    <mergeCell ref="J31:K31"/>
    <mergeCell ref="A33:J33"/>
    <mergeCell ref="A35:J35"/>
    <mergeCell ref="A34:J34"/>
  </mergeCells>
  <dataValidations count="1">
    <dataValidation type="custom" allowBlank="1" showInputMessage="1" showErrorMessage="1" error="O VALOR OFERTADO DEVERÁ SER IGUAL OU INFERIOR AO VALOR ESTIMADO." sqref="G5:G14 G19:G30">
      <formula1>F5&gt;=G5</formula1>
    </dataValidation>
  </dataValidations>
  <pageMargins left="0.511811024" right="0.511811024" top="0.78740157499999996" bottom="0.78740157499999996" header="0.31496062000000002" footer="0.31496062000000002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I-A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ana.duarte</dc:creator>
  <cp:lastModifiedBy>ana.duarte</cp:lastModifiedBy>
  <cp:lastPrinted>2017-09-18T20:34:35Z</cp:lastPrinted>
  <dcterms:created xsi:type="dcterms:W3CDTF">2017-07-19T21:36:40Z</dcterms:created>
  <dcterms:modified xsi:type="dcterms:W3CDTF">2017-09-18T20:34:38Z</dcterms:modified>
</cp:coreProperties>
</file>